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xl/drawings/drawing10.xml" ContentType="application/vnd.openxmlformats-officedocument.drawing+xml"/>
  <Override PartName="/xl/comments9.xml" ContentType="application/vnd.openxmlformats-officedocument.spreadsheetml.comments+xml"/>
  <Override PartName="/xl/drawings/drawing11.xml" ContentType="application/vnd.openxmlformats-officedocument.drawing+xml"/>
  <Override PartName="/xl/comments10.xml" ContentType="application/vnd.openxmlformats-officedocument.spreadsheetml.comments+xml"/>
  <Override PartName="/xl/drawings/drawing12.xml" ContentType="application/vnd.openxmlformats-officedocument.drawing+xml"/>
  <Override PartName="/xl/comments11.xml" ContentType="application/vnd.openxmlformats-officedocument.spreadsheetml.comments+xml"/>
  <Override PartName="/xl/drawings/drawing13.xml" ContentType="application/vnd.openxmlformats-officedocument.drawing+xml"/>
  <Override PartName="/xl/comments12.xml" ContentType="application/vnd.openxmlformats-officedocument.spreadsheetml.comments+xml"/>
  <Override PartName="/xl/drawings/drawing14.xml" ContentType="application/vnd.openxmlformats-officedocument.drawing+xml"/>
  <Override PartName="/xl/comments13.xml" ContentType="application/vnd.openxmlformats-officedocument.spreadsheetml.comments+xml"/>
  <Override PartName="/xl/drawings/drawing15.xml" ContentType="application/vnd.openxmlformats-officedocument.drawing+xml"/>
  <Override PartName="/xl/comments1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ll CJs FIles 2016\Books\PROFITS Childcare Success Formula\Profit Tools\"/>
    </mc:Choice>
  </mc:AlternateContent>
  <bookViews>
    <workbookView xWindow="0" yWindow="0" windowWidth="28800" windowHeight="11685" firstSheet="1" activeTab="1"/>
  </bookViews>
  <sheets>
    <sheet name="Instructions" sheetId="16" r:id="rId1"/>
    <sheet name="Enrollment Funnel Dashboard" sheetId="3" r:id="rId2"/>
    <sheet name="January" sheetId="4" r:id="rId3"/>
    <sheet name="February" sheetId="5" r:id="rId4"/>
    <sheet name="March" sheetId="6" r:id="rId5"/>
    <sheet name="April" sheetId="7" r:id="rId6"/>
    <sheet name="May" sheetId="8" r:id="rId7"/>
    <sheet name="June" sheetId="9" r:id="rId8"/>
    <sheet name="July" sheetId="10" r:id="rId9"/>
    <sheet name="August" sheetId="11" r:id="rId10"/>
    <sheet name="September" sheetId="12" r:id="rId11"/>
    <sheet name="October" sheetId="13" r:id="rId12"/>
    <sheet name="November" sheetId="14" r:id="rId13"/>
    <sheet name="December" sheetId="15" r:id="rId14"/>
    <sheet name="Master" sheetId="1" r:id="rId15"/>
    <sheet name="Lead Source Drop Down" sheetId="17" r:id="rId16"/>
  </sheets>
  <definedNames>
    <definedName name="LeadSource">'Lead Source Drop Down'!$A$3:$A$14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7" i="3" l="1"/>
  <c r="N8" i="3"/>
  <c r="N9" i="3"/>
  <c r="N10" i="3"/>
  <c r="N11" i="3"/>
  <c r="N12" i="3"/>
  <c r="N13" i="3"/>
  <c r="N14" i="3"/>
  <c r="N15" i="3"/>
  <c r="N16" i="3"/>
  <c r="N17" i="3"/>
  <c r="N6" i="3"/>
  <c r="M7" i="3"/>
  <c r="M8" i="3"/>
  <c r="M9" i="3"/>
  <c r="M10" i="3"/>
  <c r="M11" i="3"/>
  <c r="M12" i="3"/>
  <c r="M13" i="3"/>
  <c r="M14" i="3"/>
  <c r="M15" i="3"/>
  <c r="M16" i="3"/>
  <c r="M17" i="3"/>
  <c r="M6" i="3"/>
  <c r="L7" i="3"/>
  <c r="L8" i="3"/>
  <c r="L9" i="3"/>
  <c r="L10" i="3"/>
  <c r="L11" i="3"/>
  <c r="L12" i="3"/>
  <c r="L13" i="3"/>
  <c r="L14" i="3"/>
  <c r="L15" i="3"/>
  <c r="L16" i="3"/>
  <c r="L17" i="3"/>
  <c r="L6" i="3"/>
  <c r="K7" i="3"/>
  <c r="K8" i="3"/>
  <c r="K9" i="3"/>
  <c r="K10" i="3"/>
  <c r="K11" i="3"/>
  <c r="K12" i="3"/>
  <c r="K13" i="3"/>
  <c r="K14" i="3"/>
  <c r="K15" i="3"/>
  <c r="K16" i="3"/>
  <c r="K17" i="3"/>
  <c r="K6" i="3"/>
  <c r="J7" i="3"/>
  <c r="J8" i="3"/>
  <c r="J9" i="3"/>
  <c r="J10" i="3"/>
  <c r="J11" i="3"/>
  <c r="J12" i="3"/>
  <c r="J13" i="3"/>
  <c r="J14" i="3"/>
  <c r="J15" i="3"/>
  <c r="J16" i="3"/>
  <c r="J17" i="3"/>
  <c r="J6" i="3"/>
  <c r="I7" i="3"/>
  <c r="I8" i="3"/>
  <c r="I9" i="3"/>
  <c r="I10" i="3"/>
  <c r="I11" i="3"/>
  <c r="I12" i="3"/>
  <c r="I13" i="3"/>
  <c r="I14" i="3"/>
  <c r="I15" i="3"/>
  <c r="I16" i="3"/>
  <c r="I17" i="3"/>
  <c r="I6" i="3"/>
  <c r="H7" i="3"/>
  <c r="H8" i="3"/>
  <c r="H9" i="3"/>
  <c r="H10" i="3"/>
  <c r="H11" i="3"/>
  <c r="H12" i="3"/>
  <c r="H13" i="3"/>
  <c r="H14" i="3"/>
  <c r="H15" i="3"/>
  <c r="H16" i="3"/>
  <c r="H17" i="3"/>
  <c r="H6" i="3"/>
  <c r="G7" i="3"/>
  <c r="G8" i="3"/>
  <c r="G9" i="3"/>
  <c r="G10" i="3"/>
  <c r="G11" i="3"/>
  <c r="G12" i="3"/>
  <c r="G13" i="3"/>
  <c r="G14" i="3"/>
  <c r="G15" i="3"/>
  <c r="G16" i="3"/>
  <c r="G17" i="3"/>
  <c r="G6" i="3"/>
  <c r="F7" i="3"/>
  <c r="F8" i="3"/>
  <c r="F9" i="3"/>
  <c r="F10" i="3"/>
  <c r="F11" i="3"/>
  <c r="F12" i="3"/>
  <c r="F13" i="3"/>
  <c r="F14" i="3"/>
  <c r="F15" i="3"/>
  <c r="F16" i="3"/>
  <c r="F17" i="3"/>
  <c r="F6" i="3"/>
  <c r="E7" i="3"/>
  <c r="E8" i="3"/>
  <c r="E9" i="3"/>
  <c r="E10" i="3"/>
  <c r="E11" i="3"/>
  <c r="E12" i="3"/>
  <c r="E13" i="3"/>
  <c r="E14" i="3"/>
  <c r="E15" i="3"/>
  <c r="E16" i="3"/>
  <c r="E17" i="3"/>
  <c r="E6" i="3"/>
  <c r="D7" i="3"/>
  <c r="D8" i="3"/>
  <c r="D9" i="3"/>
  <c r="D10" i="3"/>
  <c r="D11" i="3"/>
  <c r="D12" i="3"/>
  <c r="D13" i="3"/>
  <c r="D14" i="3"/>
  <c r="D15" i="3"/>
  <c r="D16" i="3"/>
  <c r="D17" i="3"/>
  <c r="D6" i="3"/>
  <c r="G42" i="1"/>
  <c r="G41" i="1"/>
  <c r="G40" i="1"/>
  <c r="G39" i="1"/>
  <c r="G38" i="1"/>
  <c r="G37" i="1"/>
  <c r="G36" i="1"/>
  <c r="G35" i="1"/>
  <c r="G34" i="1"/>
  <c r="C34" i="1"/>
  <c r="C36" i="1" s="1"/>
  <c r="G33" i="1"/>
  <c r="C33" i="1"/>
  <c r="C35" i="1" s="1"/>
  <c r="G32" i="1"/>
  <c r="C32" i="1"/>
  <c r="G31" i="1"/>
  <c r="G42" i="15"/>
  <c r="G41" i="15"/>
  <c r="G40" i="15"/>
  <c r="G39" i="15"/>
  <c r="G38" i="15"/>
  <c r="G37" i="15"/>
  <c r="G36" i="15"/>
  <c r="C36" i="15"/>
  <c r="G35" i="15"/>
  <c r="G34" i="15"/>
  <c r="C34" i="15"/>
  <c r="G33" i="15"/>
  <c r="C33" i="15"/>
  <c r="C35" i="15" s="1"/>
  <c r="G32" i="15"/>
  <c r="C32" i="15"/>
  <c r="G31" i="15"/>
  <c r="G42" i="14"/>
  <c r="G41" i="14"/>
  <c r="G40" i="14"/>
  <c r="G39" i="14"/>
  <c r="G38" i="14"/>
  <c r="G37" i="14"/>
  <c r="G36" i="14"/>
  <c r="G35" i="14"/>
  <c r="G34" i="14"/>
  <c r="C34" i="14"/>
  <c r="C36" i="14" s="1"/>
  <c r="G33" i="14"/>
  <c r="C33" i="14"/>
  <c r="C35" i="14" s="1"/>
  <c r="G32" i="14"/>
  <c r="C32" i="14"/>
  <c r="G31" i="14"/>
  <c r="G42" i="13"/>
  <c r="G41" i="13"/>
  <c r="G40" i="13"/>
  <c r="G39" i="13"/>
  <c r="G38" i="13"/>
  <c r="G37" i="13"/>
  <c r="G36" i="13"/>
  <c r="G35" i="13"/>
  <c r="G34" i="13"/>
  <c r="C34" i="13"/>
  <c r="C36" i="13" s="1"/>
  <c r="G33" i="13"/>
  <c r="C33" i="13"/>
  <c r="C35" i="13" s="1"/>
  <c r="G32" i="13"/>
  <c r="C32" i="13"/>
  <c r="G31" i="13"/>
  <c r="G42" i="12"/>
  <c r="G41" i="12"/>
  <c r="G40" i="12"/>
  <c r="G39" i="12"/>
  <c r="G38" i="12"/>
  <c r="G37" i="12"/>
  <c r="G36" i="12"/>
  <c r="G35" i="12"/>
  <c r="G34" i="12"/>
  <c r="C34" i="12"/>
  <c r="C36" i="12" s="1"/>
  <c r="G33" i="12"/>
  <c r="C33" i="12"/>
  <c r="C35" i="12" s="1"/>
  <c r="G32" i="12"/>
  <c r="C32" i="12"/>
  <c r="G31" i="12"/>
  <c r="G42" i="11"/>
  <c r="G41" i="11"/>
  <c r="G40" i="11"/>
  <c r="G39" i="11"/>
  <c r="G38" i="11"/>
  <c r="G37" i="11"/>
  <c r="G36" i="11"/>
  <c r="G35" i="11"/>
  <c r="G34" i="11"/>
  <c r="C34" i="11"/>
  <c r="C36" i="11" s="1"/>
  <c r="G33" i="11"/>
  <c r="C33" i="11"/>
  <c r="C35" i="11" s="1"/>
  <c r="G32" i="11"/>
  <c r="C32" i="11"/>
  <c r="G31" i="11"/>
  <c r="G42" i="10"/>
  <c r="G41" i="10"/>
  <c r="G40" i="10"/>
  <c r="G39" i="10"/>
  <c r="G38" i="10"/>
  <c r="G37" i="10"/>
  <c r="G36" i="10"/>
  <c r="G35" i="10"/>
  <c r="G34" i="10"/>
  <c r="C34" i="10"/>
  <c r="C36" i="10" s="1"/>
  <c r="G33" i="10"/>
  <c r="C33" i="10"/>
  <c r="C35" i="10" s="1"/>
  <c r="G32" i="10"/>
  <c r="C32" i="10"/>
  <c r="G31" i="10"/>
  <c r="G42" i="9"/>
  <c r="G41" i="9"/>
  <c r="G40" i="9"/>
  <c r="G39" i="9"/>
  <c r="G38" i="9"/>
  <c r="G37" i="9"/>
  <c r="G36" i="9"/>
  <c r="G35" i="9"/>
  <c r="G34" i="9"/>
  <c r="C34" i="9"/>
  <c r="C36" i="9" s="1"/>
  <c r="G33" i="9"/>
  <c r="C33" i="9"/>
  <c r="C35" i="9" s="1"/>
  <c r="G32" i="9"/>
  <c r="C32" i="9"/>
  <c r="G31" i="9"/>
  <c r="G42" i="8"/>
  <c r="G41" i="8"/>
  <c r="G40" i="8"/>
  <c r="G39" i="8"/>
  <c r="G38" i="8"/>
  <c r="G37" i="8"/>
  <c r="G36" i="8"/>
  <c r="G35" i="8"/>
  <c r="G34" i="8"/>
  <c r="C34" i="8"/>
  <c r="C36" i="8" s="1"/>
  <c r="G33" i="8"/>
  <c r="C33" i="8"/>
  <c r="C35" i="8" s="1"/>
  <c r="G32" i="8"/>
  <c r="C32" i="8"/>
  <c r="G31" i="8"/>
  <c r="G42" i="7"/>
  <c r="G41" i="7"/>
  <c r="G40" i="7"/>
  <c r="G39" i="7"/>
  <c r="G38" i="7"/>
  <c r="G37" i="7"/>
  <c r="G36" i="7"/>
  <c r="G35" i="7"/>
  <c r="G34" i="7"/>
  <c r="C34" i="7"/>
  <c r="C36" i="7" s="1"/>
  <c r="G33" i="7"/>
  <c r="C33" i="7"/>
  <c r="C35" i="7" s="1"/>
  <c r="G32" i="7"/>
  <c r="C32" i="7"/>
  <c r="G31" i="7"/>
  <c r="G42" i="6"/>
  <c r="G41" i="6"/>
  <c r="G40" i="6"/>
  <c r="G39" i="6"/>
  <c r="G38" i="6"/>
  <c r="G37" i="6"/>
  <c r="G36" i="6"/>
  <c r="G35" i="6"/>
  <c r="G34" i="6"/>
  <c r="C34" i="6"/>
  <c r="C36" i="6" s="1"/>
  <c r="G33" i="6"/>
  <c r="C33" i="6"/>
  <c r="C35" i="6" s="1"/>
  <c r="G32" i="6"/>
  <c r="C32" i="6"/>
  <c r="G31" i="6"/>
  <c r="C34" i="5"/>
  <c r="C36" i="5" s="1"/>
  <c r="C33" i="5"/>
  <c r="C35" i="5" s="1"/>
  <c r="C32" i="5"/>
  <c r="G42" i="5"/>
  <c r="G41" i="5"/>
  <c r="G40" i="5"/>
  <c r="G39" i="5"/>
  <c r="G38" i="5"/>
  <c r="G37" i="5"/>
  <c r="G36" i="5"/>
  <c r="G35" i="5"/>
  <c r="G34" i="5"/>
  <c r="G33" i="5"/>
  <c r="G32" i="5"/>
  <c r="G31" i="5"/>
  <c r="G42" i="4"/>
  <c r="C17" i="3" s="1"/>
  <c r="G41" i="4"/>
  <c r="C16" i="3" s="1"/>
  <c r="G40" i="4"/>
  <c r="C15" i="3" s="1"/>
  <c r="G39" i="4"/>
  <c r="C14" i="3" s="1"/>
  <c r="G38" i="4"/>
  <c r="C13" i="3" s="1"/>
  <c r="G37" i="4"/>
  <c r="C12" i="3" s="1"/>
  <c r="G36" i="4"/>
  <c r="C11" i="3" s="1"/>
  <c r="G35" i="4"/>
  <c r="C10" i="3" s="1"/>
  <c r="G34" i="4"/>
  <c r="C9" i="3" s="1"/>
  <c r="G33" i="4"/>
  <c r="C8" i="3" s="1"/>
  <c r="G32" i="4"/>
  <c r="C7" i="3" s="1"/>
  <c r="G31" i="4"/>
  <c r="C6" i="3" s="1"/>
  <c r="B7" i="3" l="1"/>
  <c r="B8" i="3"/>
  <c r="B9" i="3"/>
  <c r="B10" i="3"/>
  <c r="B11" i="3"/>
  <c r="B12" i="3"/>
  <c r="B13" i="3"/>
  <c r="B14" i="3"/>
  <c r="B15" i="3"/>
  <c r="B16" i="3"/>
  <c r="B17" i="3"/>
  <c r="B6" i="3"/>
  <c r="E22" i="3"/>
  <c r="F22" i="3"/>
  <c r="G22" i="3"/>
  <c r="H22" i="3"/>
  <c r="I22" i="3"/>
  <c r="J22" i="3"/>
  <c r="K22" i="3"/>
  <c r="L22" i="3"/>
  <c r="M22" i="3"/>
  <c r="N22" i="3"/>
  <c r="E23" i="3"/>
  <c r="F23" i="3"/>
  <c r="G23" i="3"/>
  <c r="H23" i="3"/>
  <c r="I23" i="3"/>
  <c r="J23" i="3"/>
  <c r="K23" i="3"/>
  <c r="L23" i="3"/>
  <c r="M23" i="3"/>
  <c r="N23" i="3"/>
  <c r="E24" i="3"/>
  <c r="F24" i="3"/>
  <c r="G24" i="3"/>
  <c r="H24" i="3"/>
  <c r="I24" i="3"/>
  <c r="J24" i="3"/>
  <c r="K24" i="3"/>
  <c r="L24" i="3"/>
  <c r="M24" i="3"/>
  <c r="N24" i="3"/>
  <c r="D22" i="3"/>
  <c r="D23" i="3"/>
  <c r="D24" i="3"/>
  <c r="E26" i="3"/>
  <c r="F26" i="3"/>
  <c r="G26" i="3"/>
  <c r="H26" i="3"/>
  <c r="I26" i="3"/>
  <c r="J26" i="3"/>
  <c r="K26" i="3"/>
  <c r="L26" i="3"/>
  <c r="M26" i="3"/>
  <c r="N26" i="3"/>
  <c r="N25" i="3"/>
  <c r="M25" i="3"/>
  <c r="L25" i="3"/>
  <c r="K25" i="3"/>
  <c r="J25" i="3"/>
  <c r="I25" i="3"/>
  <c r="H25" i="3"/>
  <c r="G25" i="3"/>
  <c r="F25" i="3"/>
  <c r="E25" i="3"/>
  <c r="D26" i="3"/>
  <c r="D25" i="3"/>
  <c r="I29" i="15"/>
  <c r="G29" i="15"/>
  <c r="D29" i="15"/>
  <c r="I29" i="14"/>
  <c r="G29" i="14"/>
  <c r="D29" i="14"/>
  <c r="I29" i="13"/>
  <c r="G29" i="13"/>
  <c r="D29" i="13"/>
  <c r="I29" i="12"/>
  <c r="G29" i="12"/>
  <c r="D29" i="12"/>
  <c r="I29" i="11"/>
  <c r="G29" i="11"/>
  <c r="D29" i="11"/>
  <c r="I29" i="10"/>
  <c r="G29" i="10"/>
  <c r="D29" i="10"/>
  <c r="I29" i="9"/>
  <c r="G29" i="9"/>
  <c r="D29" i="9"/>
  <c r="I29" i="8"/>
  <c r="G29" i="8"/>
  <c r="D29" i="8"/>
  <c r="I29" i="7"/>
  <c r="G29" i="7"/>
  <c r="D29" i="7"/>
  <c r="I29" i="6"/>
  <c r="G29" i="6"/>
  <c r="D29" i="6"/>
  <c r="I29" i="5"/>
  <c r="G29" i="5"/>
  <c r="D29" i="5"/>
  <c r="I29" i="4"/>
  <c r="C34" i="4" s="1"/>
  <c r="G29" i="4"/>
  <c r="C33" i="4" s="1"/>
  <c r="D29" i="4"/>
  <c r="C32" i="4" s="1"/>
  <c r="D18" i="3"/>
  <c r="E18" i="3"/>
  <c r="F18" i="3"/>
  <c r="G18" i="3"/>
  <c r="H18" i="3"/>
  <c r="I18" i="3"/>
  <c r="J18" i="3"/>
  <c r="K18" i="3"/>
  <c r="L18" i="3"/>
  <c r="M18" i="3"/>
  <c r="N18" i="3"/>
  <c r="C18" i="3"/>
  <c r="D29" i="1"/>
  <c r="I29" i="1"/>
  <c r="G29" i="1"/>
  <c r="C24" i="3" l="1"/>
  <c r="C36" i="4"/>
  <c r="C26" i="3" s="1"/>
  <c r="C35" i="4"/>
  <c r="C25" i="3" s="1"/>
  <c r="C23" i="3"/>
  <c r="C22" i="3"/>
  <c r="B18" i="3"/>
</calcChain>
</file>

<file path=xl/comments1.xml><?xml version="1.0" encoding="utf-8"?>
<comments xmlns="http://schemas.openxmlformats.org/spreadsheetml/2006/main">
  <authors>
    <author>Jens</author>
  </authors>
  <commentList>
    <comment ref="A5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 leads from each months enrollment funnel worksheets
</t>
        </r>
      </text>
    </comment>
    <comment ref="C5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January has test data currently loaded </t>
        </r>
      </text>
    </comment>
    <comment ref="A21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all formula's here</t>
        </r>
      </text>
    </comment>
    <comment ref="A30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Establish these at beginning of year and hold leadership accountable
</t>
        </r>
      </text>
    </comment>
  </commentList>
</comments>
</file>

<file path=xl/comments2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3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4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5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6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7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8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9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10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11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12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13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comments14.xml><?xml version="1.0" encoding="utf-8"?>
<comments xmlns="http://schemas.openxmlformats.org/spreadsheetml/2006/main">
  <authors>
    <author>Jens</author>
  </authors>
  <commentList>
    <comment ref="F4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Website, mailer, referral, etc: Select the different referral source from the drop down list
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Adds the total inquiries - any field that has information in it counts as 1</t>
        </r>
      </text>
    </comment>
    <comment ref="G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  <comment ref="I29" authorId="0" shapeId="0">
      <text>
        <r>
          <rPr>
            <b/>
            <sz val="9"/>
            <color indexed="81"/>
            <rFont val="Tahoma"/>
            <family val="2"/>
          </rPr>
          <t>Jens:</t>
        </r>
        <r>
          <rPr>
            <sz val="9"/>
            <color indexed="81"/>
            <rFont val="Tahoma"/>
            <family val="2"/>
          </rPr>
          <t xml:space="preserve">
Calculates the number of "y" </t>
        </r>
      </text>
    </comment>
  </commentList>
</comments>
</file>

<file path=xl/sharedStrings.xml><?xml version="1.0" encoding="utf-8"?>
<sst xmlns="http://schemas.openxmlformats.org/spreadsheetml/2006/main" count="624" uniqueCount="87">
  <si>
    <t>Date</t>
  </si>
  <si>
    <t>Propect</t>
  </si>
  <si>
    <t>Source</t>
  </si>
  <si>
    <t>Toured</t>
  </si>
  <si>
    <t>Date Toured</t>
  </si>
  <si>
    <t>Y or N</t>
  </si>
  <si>
    <t>Enrolled</t>
  </si>
  <si>
    <t>Date Enrolled</t>
  </si>
  <si>
    <t xml:space="preserve">Child details </t>
  </si>
  <si>
    <t>&amp; schedule</t>
  </si>
  <si>
    <t>Name</t>
  </si>
  <si>
    <t>Tour to enrollment</t>
  </si>
  <si>
    <t xml:space="preserve">Phone </t>
  </si>
  <si>
    <t>Email</t>
  </si>
  <si>
    <t>Lead to tour</t>
  </si>
  <si>
    <t>Total # tours</t>
  </si>
  <si>
    <t>Total enrolled</t>
  </si>
  <si>
    <t>Comments</t>
  </si>
  <si>
    <t xml:space="preserve">Enrollment Funnel </t>
  </si>
  <si>
    <t>Post card</t>
  </si>
  <si>
    <t>Phone call</t>
  </si>
  <si>
    <t>Lead</t>
  </si>
  <si>
    <t>Website</t>
  </si>
  <si>
    <t>Business referral</t>
  </si>
  <si>
    <t>Parent referral</t>
  </si>
  <si>
    <t>Teacher referral</t>
  </si>
  <si>
    <t>Number of leads by source by 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</si>
  <si>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</si>
  <si>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</si>
  <si>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</si>
  <si>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</si>
  <si>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</si>
  <si>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</si>
  <si>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</si>
  <si>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</si>
  <si>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</si>
  <si>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</si>
  <si>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</si>
  <si>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</si>
  <si>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Drive by</t>
  </si>
  <si>
    <t xml:space="preserve">Online ad: </t>
  </si>
  <si>
    <t>Facebook ad:</t>
  </si>
  <si>
    <t>Totals</t>
  </si>
  <si>
    <t>Conversion Ratio's</t>
  </si>
  <si>
    <t>Enrollment Funnel Dashboard</t>
  </si>
  <si>
    <t>Conversion Ratio Goals</t>
  </si>
  <si>
    <t>Metrics</t>
  </si>
  <si>
    <t xml:space="preserve"> Date of Follow-up tactic</t>
  </si>
  <si>
    <t>Month:</t>
  </si>
  <si>
    <t>Total tours</t>
  </si>
  <si>
    <t>BUDGET GOALS</t>
  </si>
  <si>
    <t>Total</t>
  </si>
  <si>
    <t>Leads by source</t>
  </si>
  <si>
    <t>Total leads</t>
  </si>
  <si>
    <t>Goal tour to enrollment</t>
  </si>
  <si>
    <t>Goal lead to tour</t>
  </si>
  <si>
    <t>Graphs</t>
  </si>
  <si>
    <t>Enrollment Funnel Instructions</t>
  </si>
  <si>
    <t>Instructions:</t>
  </si>
  <si>
    <t>The following worksheets are included:</t>
  </si>
  <si>
    <t>Many of the numbers in the Dashboard feed from the worksheets so for complete data, complete all worksheets</t>
  </si>
  <si>
    <t>All forms are customizable based on your center needs.</t>
  </si>
  <si>
    <t>Complete each worksheet to feed into the enrollment funnel dashboard</t>
  </si>
  <si>
    <t>Some information on the dashboard are goal or target numbers that are set at budget time</t>
  </si>
  <si>
    <t>1. Monthly enrollment funnel worksheets: track each months enrollment funnel activity on their own worksheet</t>
  </si>
  <si>
    <t>2. Enrollment funnel dashboard: some data will feed from the mothly activity worksheets but some will need to be manually calculated</t>
  </si>
  <si>
    <t>3. Master worksheet: keep if you need to revise or create new worksheets</t>
  </si>
  <si>
    <t>Child(ren) age</t>
  </si>
  <si>
    <t>details/schedule</t>
  </si>
  <si>
    <t>This dashboard is an annual worksheet and should be save new for each year.</t>
  </si>
  <si>
    <t xml:space="preserve">Fred Krueger </t>
  </si>
  <si>
    <t xml:space="preserve">Joanna Smith </t>
  </si>
  <si>
    <t>2 years old/ PT MWF</t>
  </si>
  <si>
    <t>Infant / FT MTWTHF</t>
  </si>
  <si>
    <t>N</t>
  </si>
  <si>
    <t>Y</t>
  </si>
  <si>
    <t>Total # leads</t>
  </si>
  <si>
    <t>Billboard</t>
  </si>
  <si>
    <t>Radio ad</t>
  </si>
  <si>
    <t>Direct Mail</t>
  </si>
  <si>
    <t>Website (online search)</t>
  </si>
  <si>
    <t>Event</t>
  </si>
  <si>
    <t>Other</t>
  </si>
  <si>
    <t>Website (online 
search)</t>
  </si>
  <si>
    <t>Test Customer</t>
  </si>
  <si>
    <t>Amy May</t>
  </si>
  <si>
    <t>B&amp;A / FT Afternoon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</si>
</sst>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2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rgb="FFFF0000"/>
      <name val="Arial"/>
      <family val="2"/>
    </font>
    <font>
      <b/>
      <sz val="16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2F2F2F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ck">
        <color auto="1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9" fontId="12" fillId="0" borderId="0" applyFont="0" applyFill="0" applyBorder="0" applyAlignment="0" applyProtection="0"/>
  </cellStyleXfs>
  <cellXfs count="4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5" xfId="0" applyFont="1" applyFill="1" applyBorder="1"/>
    <xf numFmtId="0" fontId="1" fillId="2" borderId="2" xfId="0" applyFont="1" applyFill="1" applyBorder="1"/>
    <xf numFmtId="0" fontId="1" fillId="2" borderId="5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1" fillId="2" borderId="1" xfId="0" applyFont="1" applyFill="1" applyBorder="1"/>
    <xf numFmtId="0" fontId="1" fillId="3" borderId="0" xfId="0" applyFont="1" applyFill="1"/>
    <xf numFmtId="0" fontId="1" fillId="3" borderId="0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1" fillId="2" borderId="0" xfId="0" applyFont="1" applyFill="1" applyAlignment="1">
      <alignment wrapText="1"/>
    </xf>
    <xf numFmtId="0" fontId="1" fillId="2" borderId="5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6" fillId="3" borderId="0" xfId="0" applyFont="1" applyFill="1"/>
    <xf numFmtId="0" fontId="1" fillId="2" borderId="1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9" fontId="1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9" fillId="2" borderId="0" xfId="0" applyFont="1" applyFill="1"/>
    <xf numFmtId="0" fontId="10" fillId="2" borderId="0" xfId="0" applyFont="1" applyFill="1"/>
    <xf numFmtId="0" fontId="0" fillId="2" borderId="0" xfId="0" quotePrefix="1" applyFill="1"/>
    <xf numFmtId="0" fontId="11" fillId="2" borderId="0" xfId="0" applyFont="1" applyFill="1"/>
    <xf numFmtId="0" fontId="8" fillId="2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5" fillId="2" borderId="3" xfId="0" applyFont="1" applyFill="1" applyBorder="1" applyAlignment="1">
      <alignment horizontal="center"/>
    </xf>
    <xf numFmtId="9" fontId="1" fillId="3" borderId="0" xfId="1" applyFont="1" applyFill="1" applyAlignment="1">
      <alignment horizontal="center"/>
    </xf>
    <xf numFmtId="9" fontId="1" fillId="2" borderId="0" xfId="1" applyFont="1" applyFill="1" applyAlignment="1">
      <alignment horizontal="center"/>
    </xf>
    <xf numFmtId="0" fontId="1" fillId="2" borderId="8" xfId="0" applyFont="1" applyFill="1" applyBorder="1"/>
    <xf numFmtId="0" fontId="13" fillId="0" borderId="0" xfId="0" applyFont="1"/>
    <xf numFmtId="0" fontId="7" fillId="2" borderId="0" xfId="0" applyFont="1" applyFill="1"/>
    <xf numFmtId="0" fontId="7" fillId="2" borderId="5" xfId="0" applyFont="1" applyFill="1" applyBorder="1"/>
    <xf numFmtId="14" fontId="7" fillId="2" borderId="0" xfId="0" applyNumberFormat="1" applyFont="1" applyFill="1"/>
    <xf numFmtId="0" fontId="7" fillId="2" borderId="5" xfId="0" applyFont="1" applyFill="1" applyBorder="1" applyAlignment="1">
      <alignment horizontal="center"/>
    </xf>
    <xf numFmtId="14" fontId="7" fillId="2" borderId="5" xfId="0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Total Leads by Source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v>Total</c:v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898-443A-805C-351BA0BC088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898-443A-805C-351BA0BC088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898-443A-805C-351BA0BC088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898-443A-805C-351BA0BC088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898-443A-805C-351BA0BC088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898-443A-805C-351BA0BC088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0898-443A-805C-351BA0BC0880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0898-443A-805C-351BA0BC0880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0898-443A-805C-351BA0BC0880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0898-443A-805C-351BA0BC0880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0898-443A-805C-351BA0BC0880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0898-443A-805C-351BA0BC0880}"/>
              </c:ext>
            </c:extLst>
          </c:dPt>
          <c:cat>
            <c:strRef>
              <c:f>'Enrollment Funnel Dashboard'!$A$6:$A$17</c:f>
              <c:strCache>
                <c:ptCount val="12"/>
                <c:pt idx="0">
                  <c:v>Website (online search)</c:v>
                </c:pt>
                <c:pt idx="1">
                  <c:v>Parent referral</c:v>
                </c:pt>
                <c:pt idx="2">
                  <c:v>Teacher referral</c:v>
                </c:pt>
                <c:pt idx="3">
                  <c:v>Business referral</c:v>
                </c:pt>
                <c:pt idx="4">
                  <c:v>Drive by</c:v>
                </c:pt>
                <c:pt idx="5">
                  <c:v>Online ad: </c:v>
                </c:pt>
                <c:pt idx="6">
                  <c:v>Facebook ad:</c:v>
                </c:pt>
                <c:pt idx="7">
                  <c:v>Billboard</c:v>
                </c:pt>
                <c:pt idx="8">
                  <c:v>Radio ad</c:v>
                </c:pt>
                <c:pt idx="9">
                  <c:v>Direct Mail</c:v>
                </c:pt>
                <c:pt idx="10">
                  <c:v>Event</c:v>
                </c:pt>
                <c:pt idx="11">
                  <c:v>Other</c:v>
                </c:pt>
              </c:strCache>
            </c:strRef>
          </c:cat>
          <c:val>
            <c:numRef>
              <c:f>'Enrollment Funnel Dashboard'!$B$6:$B$17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53-41E0-97F8-301FB308FD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extLst>
          <c:ext xmlns:c15="http://schemas.microsoft.com/office/drawing/2012/chart" uri="{02D57815-91ED-43cb-92C2-25804820EDAC}">
            <c15:filteredPieSeries>
              <c15:ser>
                <c:idx val="1"/>
                <c:order val="1"/>
                <c:dPt>
                  <c:idx val="0"/>
                  <c:bubble3D val="0"/>
                  <c:spPr>
                    <a:solidFill>
                      <a:schemeClr val="accent1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1-0898-443A-805C-351BA0BC0880}"/>
                    </c:ext>
                  </c:extLst>
                </c:dPt>
                <c:dPt>
                  <c:idx val="1"/>
                  <c:bubble3D val="0"/>
                  <c:spPr>
                    <a:solidFill>
                      <a:schemeClr val="accent2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3-0898-443A-805C-351BA0BC0880}"/>
                    </c:ext>
                  </c:extLst>
                </c:dPt>
                <c:dPt>
                  <c:idx val="2"/>
                  <c:bubble3D val="0"/>
                  <c:spPr>
                    <a:solidFill>
                      <a:schemeClr val="accent3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5-0898-443A-805C-351BA0BC0880}"/>
                    </c:ext>
                  </c:extLst>
                </c:dPt>
                <c:dPt>
                  <c:idx val="3"/>
                  <c:bubble3D val="0"/>
                  <c:spPr>
                    <a:solidFill>
                      <a:schemeClr val="accent4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7-0898-443A-805C-351BA0BC0880}"/>
                    </c:ext>
                  </c:extLst>
                </c:dPt>
                <c:dPt>
                  <c:idx val="4"/>
                  <c:bubble3D val="0"/>
                  <c:spPr>
                    <a:solidFill>
                      <a:schemeClr val="accent5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9-0898-443A-805C-351BA0BC0880}"/>
                    </c:ext>
                  </c:extLst>
                </c:dPt>
                <c:dPt>
                  <c:idx val="5"/>
                  <c:bubble3D val="0"/>
                  <c:spPr>
                    <a:solidFill>
                      <a:schemeClr val="accent6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B-0898-443A-805C-351BA0BC0880}"/>
                    </c:ext>
                  </c:extLst>
                </c:dPt>
                <c:dPt>
                  <c:idx val="6"/>
                  <c:bubble3D val="0"/>
                  <c:spPr>
                    <a:solidFill>
                      <a:schemeClr val="accent1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D-0898-443A-805C-351BA0BC0880}"/>
                    </c:ext>
                  </c:extLst>
                </c:dPt>
                <c:dPt>
                  <c:idx val="7"/>
                  <c:bubble3D val="0"/>
                  <c:spPr>
                    <a:solidFill>
                      <a:schemeClr val="accent2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2F-0898-443A-805C-351BA0BC0880}"/>
                    </c:ext>
                  </c:extLst>
                </c:dPt>
                <c:dPt>
                  <c:idx val="8"/>
                  <c:bubble3D val="0"/>
                  <c:spPr>
                    <a:solidFill>
                      <a:schemeClr val="accent3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31-0898-443A-805C-351BA0BC0880}"/>
                    </c:ext>
                  </c:extLst>
                </c:dPt>
                <c:dPt>
                  <c:idx val="9"/>
                  <c:bubble3D val="0"/>
                  <c:spPr>
                    <a:solidFill>
                      <a:schemeClr val="accent4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33-0898-443A-805C-351BA0BC0880}"/>
                    </c:ext>
                  </c:extLst>
                </c:dPt>
                <c:dPt>
                  <c:idx val="10"/>
                  <c:bubble3D val="0"/>
                  <c:spPr>
                    <a:solidFill>
                      <a:schemeClr val="accent5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35-0898-443A-805C-351BA0BC0880}"/>
                    </c:ext>
                  </c:extLst>
                </c:dPt>
                <c:dPt>
                  <c:idx val="11"/>
                  <c:bubble3D val="0"/>
                  <c:spPr>
                    <a:solidFill>
                      <a:schemeClr val="accent6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:spPr>
                  <c:extLst>
                    <c:ext xmlns:c16="http://schemas.microsoft.com/office/drawing/2014/chart" uri="{C3380CC4-5D6E-409C-BE32-E72D297353CC}">
                      <c16:uniqueId val="{00000037-0898-443A-805C-351BA0BC0880}"/>
                    </c:ext>
                  </c:extLst>
                </c:dPt>
                <c:cat>
                  <c:strRef>
                    <c:extLst>
                      <c:ext uri="{02D57815-91ED-43cb-92C2-25804820EDAC}">
                        <c15:formulaRef>
                          <c15:sqref>'Enrollment Funnel Dashboard'!$A$6:$A$17</c15:sqref>
                        </c15:formulaRef>
                      </c:ext>
                    </c:extLst>
                    <c:strCache>
                      <c:ptCount val="12"/>
                      <c:pt idx="0">
                        <c:v>Website (online search)</c:v>
                      </c:pt>
                      <c:pt idx="1">
                        <c:v>Parent referral</c:v>
                      </c:pt>
                      <c:pt idx="2">
                        <c:v>Teacher referral</c:v>
                      </c:pt>
                      <c:pt idx="3">
                        <c:v>Business referral</c:v>
                      </c:pt>
                      <c:pt idx="4">
                        <c:v>Drive by</c:v>
                      </c:pt>
                      <c:pt idx="5">
                        <c:v>Online ad: </c:v>
                      </c:pt>
                      <c:pt idx="6">
                        <c:v>Facebook ad:</c:v>
                      </c:pt>
                      <c:pt idx="7">
                        <c:v>Billboard</c:v>
                      </c:pt>
                      <c:pt idx="8">
                        <c:v>Radio ad</c:v>
                      </c:pt>
                      <c:pt idx="9">
                        <c:v>Direct Mail</c:v>
                      </c:pt>
                      <c:pt idx="10">
                        <c:v>Event</c:v>
                      </c:pt>
                      <c:pt idx="11">
                        <c:v>Other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'Enrollment Funnel Dashboard'!$B$6:$B$17</c15:sqref>
                        </c15:formulaRef>
                      </c:ext>
                    </c:extLst>
                    <c:numCache>
                      <c:formatCode>General</c:formatCode>
                      <c:ptCount val="12"/>
                      <c:pt idx="0">
                        <c:v>1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1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  <c:pt idx="7">
                        <c:v>0</c:v>
                      </c:pt>
                      <c:pt idx="8">
                        <c:v>0</c:v>
                      </c:pt>
                      <c:pt idx="9">
                        <c:v>0</c:v>
                      </c:pt>
                      <c:pt idx="10">
                        <c:v>1</c:v>
                      </c:pt>
                      <c:pt idx="11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A053-41E0-97F8-301FB308FD70}"/>
                  </c:ext>
                </c:extLst>
              </c15:ser>
            </c15:filteredPieSeries>
          </c:ext>
        </c:extLst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Conversion Trend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'Enrollment Funnel Dashboard'!$A$25</c:f>
              <c:strCache>
                <c:ptCount val="1"/>
                <c:pt idx="0">
                  <c:v>Lead to tour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'Enrollment Funnel Dashboard'!$C$30:$N$30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'Enrollment Funnel Dashboard'!$B$22:$N$22</c:f>
              <c:numCache>
                <c:formatCode>General</c:formatCode>
                <c:ptCount val="13"/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C36-4100-AECD-2EFF692A764B}"/>
            </c:ext>
          </c:extLst>
        </c:ser>
        <c:ser>
          <c:idx val="3"/>
          <c:order val="1"/>
          <c:tx>
            <c:strRef>
              <c:f>'Enrollment Funnel Dashboard'!$A$26</c:f>
              <c:strCache>
                <c:ptCount val="1"/>
                <c:pt idx="0">
                  <c:v>Tour to enrollment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'Enrollment Funnel Dashboard'!$C$30:$N$30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'Enrollment Funnel Dashboard'!$C$26:$N$26</c:f>
              <c:numCache>
                <c:formatCode>General</c:formatCode>
                <c:ptCount val="12"/>
                <c:pt idx="0" formatCode="0%">
                  <c:v>0.5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C36-4100-AECD-2EFF692A76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432320"/>
        <c:axId val="610430352"/>
        <c:extLst>
          <c:ext xmlns:c15="http://schemas.microsoft.com/office/drawing/2012/chart" uri="{02D57815-91ED-43cb-92C2-25804820EDAC}">
            <c15:filteredLineSeries>
              <c15:ser>
                <c:idx val="1"/>
                <c:order val="2"/>
                <c:tx>
                  <c:strRef>
                    <c:extLst>
                      <c:ext uri="{02D57815-91ED-43cb-92C2-25804820EDAC}">
                        <c15:formulaRef>
                          <c15:sqref>'Enrollment Funnel Dashboard'!$A$31</c15:sqref>
                        </c15:formulaRef>
                      </c:ext>
                    </c:extLst>
                    <c:strCache>
                      <c:ptCount val="1"/>
                      <c:pt idx="0">
                        <c:v>Goal lead to tour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trendline>
                  <c:spPr>
                    <a:ln w="19050" cap="rnd">
                      <a:solidFill>
                        <a:schemeClr val="accent2"/>
                      </a:solidFill>
                      <a:prstDash val="sysDot"/>
                    </a:ln>
                    <a:effectLst/>
                  </c:spPr>
                  <c:trendlineType val="linear"/>
                  <c:dispRSqr val="0"/>
                  <c:dispEq val="0"/>
                </c:trendline>
                <c:cat>
                  <c:strRef>
                    <c:extLst>
                      <c:ext uri="{02D57815-91ED-43cb-92C2-25804820EDAC}">
                        <c15:formulaRef>
                          <c15:sqref>'Enrollment Funnel Dashboard'!$C$30:$N$30</c15:sqref>
                        </c15:formulaRef>
                      </c:ext>
                    </c:extLst>
                    <c:strCache>
                      <c:ptCount val="12"/>
                      <c:pt idx="0">
                        <c:v>Jan</c:v>
                      </c:pt>
                      <c:pt idx="1">
                        <c:v>Feb</c:v>
                      </c:pt>
                      <c:pt idx="2">
                        <c:v>Mar</c:v>
                      </c:pt>
                      <c:pt idx="3">
                        <c:v>Apr</c:v>
                      </c:pt>
                      <c:pt idx="4">
                        <c:v>May</c:v>
                      </c:pt>
                      <c:pt idx="5">
                        <c:v>Jun</c:v>
                      </c:pt>
                      <c:pt idx="6">
                        <c:v>Jul</c:v>
                      </c:pt>
                      <c:pt idx="7">
                        <c:v>Aug</c:v>
                      </c:pt>
                      <c:pt idx="8">
                        <c:v>Sep</c:v>
                      </c:pt>
                      <c:pt idx="9">
                        <c:v>Oct</c:v>
                      </c:pt>
                      <c:pt idx="10">
                        <c:v>Nov</c:v>
                      </c:pt>
                      <c:pt idx="11">
                        <c:v>Dec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'Enrollment Funnel Dashboard'!$C$31:$N$31</c15:sqref>
                        </c15:formulaRef>
                      </c:ext>
                    </c:extLst>
                    <c:numCache>
                      <c:formatCode>0%</c:formatCode>
                      <c:ptCount val="12"/>
                      <c:pt idx="0">
                        <c:v>0.4</c:v>
                      </c:pt>
                      <c:pt idx="1">
                        <c:v>0.4</c:v>
                      </c:pt>
                      <c:pt idx="2">
                        <c:v>0.4</c:v>
                      </c:pt>
                      <c:pt idx="3">
                        <c:v>0.4</c:v>
                      </c:pt>
                      <c:pt idx="4">
                        <c:v>0.4</c:v>
                      </c:pt>
                      <c:pt idx="5">
                        <c:v>0.4</c:v>
                      </c:pt>
                      <c:pt idx="6">
                        <c:v>0.4</c:v>
                      </c:pt>
                      <c:pt idx="7">
                        <c:v>0.4</c:v>
                      </c:pt>
                      <c:pt idx="8">
                        <c:v>0.4</c:v>
                      </c:pt>
                      <c:pt idx="9">
                        <c:v>0.4</c:v>
                      </c:pt>
                      <c:pt idx="10">
                        <c:v>0.4</c:v>
                      </c:pt>
                      <c:pt idx="11">
                        <c:v>0.4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5-2C36-4100-AECD-2EFF692A764B}"/>
                  </c:ext>
                </c:extLst>
              </c15:ser>
            </c15:filteredLineSeries>
            <c15:filteredLineSeries>
              <c15:ser>
                <c:idx val="2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'Enrollment Funnel Dashboard'!$A$32</c15:sqref>
                        </c15:formulaRef>
                      </c:ext>
                    </c:extLst>
                    <c:strCache>
                      <c:ptCount val="1"/>
                      <c:pt idx="0">
                        <c:v>Goal tour to enrollment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trendline>
                  <c:spPr>
                    <a:ln w="19050" cap="rnd">
                      <a:solidFill>
                        <a:schemeClr val="accent3"/>
                      </a:solidFill>
                      <a:prstDash val="sysDot"/>
                    </a:ln>
                    <a:effectLst/>
                  </c:spPr>
                  <c:trendlineType val="linear"/>
                  <c:dispRSqr val="0"/>
                  <c:dispEq val="0"/>
                </c:trendline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'Enrollment Funnel Dashboard'!$C$30:$N$30</c15:sqref>
                        </c15:formulaRef>
                      </c:ext>
                    </c:extLst>
                    <c:strCache>
                      <c:ptCount val="12"/>
                      <c:pt idx="0">
                        <c:v>Jan</c:v>
                      </c:pt>
                      <c:pt idx="1">
                        <c:v>Feb</c:v>
                      </c:pt>
                      <c:pt idx="2">
                        <c:v>Mar</c:v>
                      </c:pt>
                      <c:pt idx="3">
                        <c:v>Apr</c:v>
                      </c:pt>
                      <c:pt idx="4">
                        <c:v>May</c:v>
                      </c:pt>
                      <c:pt idx="5">
                        <c:v>Jun</c:v>
                      </c:pt>
                      <c:pt idx="6">
                        <c:v>Jul</c:v>
                      </c:pt>
                      <c:pt idx="7">
                        <c:v>Aug</c:v>
                      </c:pt>
                      <c:pt idx="8">
                        <c:v>Sep</c:v>
                      </c:pt>
                      <c:pt idx="9">
                        <c:v>Oct</c:v>
                      </c:pt>
                      <c:pt idx="10">
                        <c:v>Nov</c:v>
                      </c:pt>
                      <c:pt idx="11">
                        <c:v>Dec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'Enrollment Funnel Dashboard'!$C$32:$N$32</c15:sqref>
                        </c15:formulaRef>
                      </c:ext>
                    </c:extLst>
                    <c:numCache>
                      <c:formatCode>0%</c:formatCode>
                      <c:ptCount val="12"/>
                      <c:pt idx="0">
                        <c:v>0.3</c:v>
                      </c:pt>
                      <c:pt idx="1">
                        <c:v>0.3</c:v>
                      </c:pt>
                      <c:pt idx="2">
                        <c:v>0.3</c:v>
                      </c:pt>
                      <c:pt idx="3">
                        <c:v>0.3</c:v>
                      </c:pt>
                      <c:pt idx="4">
                        <c:v>0.3</c:v>
                      </c:pt>
                      <c:pt idx="5">
                        <c:v>0.3</c:v>
                      </c:pt>
                      <c:pt idx="6">
                        <c:v>0.3</c:v>
                      </c:pt>
                      <c:pt idx="7">
                        <c:v>0.3</c:v>
                      </c:pt>
                      <c:pt idx="8">
                        <c:v>0.3</c:v>
                      </c:pt>
                      <c:pt idx="9">
                        <c:v>0.3</c:v>
                      </c:pt>
                      <c:pt idx="10">
                        <c:v>0.3</c:v>
                      </c:pt>
                      <c:pt idx="11">
                        <c:v>0.3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C36-4100-AECD-2EFF692A764B}"/>
                  </c:ext>
                </c:extLst>
              </c15:ser>
            </c15:filteredLineSeries>
          </c:ext>
        </c:extLst>
      </c:lineChart>
      <c:catAx>
        <c:axId val="6104323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Month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0430352"/>
        <c:crosses val="autoZero"/>
        <c:auto val="1"/>
        <c:lblAlgn val="ctr"/>
        <c:lblOffset val="100"/>
        <c:noMultiLvlLbl val="0"/>
      </c:catAx>
      <c:valAx>
        <c:axId val="610430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Conversion Ratio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043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84034</xdr:colOff>
      <xdr:row>3</xdr:row>
      <xdr:rowOff>258317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EDCD5E-6F81-4005-A4BC-A27E359118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12834" cy="8298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236434</xdr:colOff>
      <xdr:row>0</xdr:row>
      <xdr:rowOff>829817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479EAD-8818-4245-B15C-3DB88D1FC3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12834" cy="829817"/>
        </a:xfrm>
        <a:prstGeom prst="rect">
          <a:avLst/>
        </a:prstGeom>
      </xdr:spPr>
    </xdr:pic>
    <xdr:clientData/>
  </xdr:twoCellAnchor>
  <xdr:twoCellAnchor>
    <xdr:from>
      <xdr:col>15</xdr:col>
      <xdr:colOff>85725</xdr:colOff>
      <xdr:row>4</xdr:row>
      <xdr:rowOff>19049</xdr:rowOff>
    </xdr:from>
    <xdr:to>
      <xdr:col>26</xdr:col>
      <xdr:colOff>28575</xdr:colOff>
      <xdr:row>16</xdr:row>
      <xdr:rowOff>152400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124A913E-3A34-49F8-B86B-95C511424A2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15</xdr:col>
      <xdr:colOff>104774</xdr:colOff>
      <xdr:row>17</xdr:row>
      <xdr:rowOff>285749</xdr:rowOff>
    </xdr:from>
    <xdr:to>
      <xdr:col>26</xdr:col>
      <xdr:colOff>66675</xdr:colOff>
      <xdr:row>33</xdr:row>
      <xdr:rowOff>180974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61555445-EF79-42A1-A5CF-0D50CD13F1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72FE1D-0D91-48A1-BE21-4F6F8461A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34AB6B-FB09-482A-8E2E-E3D960D7A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929745-E064-42C2-83E0-73C0E5E4E2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0AA0F0-D4DD-4D8F-8720-7104E7B25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39FE2F-286B-4E9F-AA96-FE739DB8AC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209CF4-B7C5-42E3-9F40-E869500BC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71CE70-89DE-48A7-A4CF-A6C287D0B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1A339F-B443-41C2-89ED-DD065092E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A1D450-C7BD-453F-A570-3E3E2D233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F7B030-EA06-48AD-B0B6-71DD9B211F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212660-676B-49DA-B4BF-58C43D17B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959132-CB00-4C00-978C-07DDC9C36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2</xdr:col>
      <xdr:colOff>26884</xdr:colOff>
      <xdr:row>0</xdr:row>
      <xdr:rowOff>944117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1566FEB-12E0-44B2-ABAF-AB90DDCD3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4300"/>
          <a:ext cx="1912834" cy="8298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9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0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11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12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13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17"/>
  <sheetViews>
    <sheetView workbookViewId="0">
      <selection activeCell="D23" sqref="D23"/>
    </sheetView>
  </sheetViews>
  <sheetFormatPr defaultRowHeight="15" x14ac:dyDescent="0.25"/>
  <cols>
    <col min="1" max="16384" width="9.140625" style="26"/>
  </cols>
  <sheetData>
    <row r="4" spans="1:5" ht="27.75" x14ac:dyDescent="0.4">
      <c r="E4" s="2" t="s">
        <v>57</v>
      </c>
    </row>
    <row r="6" spans="1:5" ht="18.75" x14ac:dyDescent="0.3">
      <c r="A6" s="27" t="s">
        <v>58</v>
      </c>
    </row>
    <row r="7" spans="1:5" x14ac:dyDescent="0.25">
      <c r="A7" s="28" t="s">
        <v>59</v>
      </c>
    </row>
    <row r="8" spans="1:5" x14ac:dyDescent="0.25">
      <c r="A8" s="26" t="s">
        <v>64</v>
      </c>
    </row>
    <row r="9" spans="1:5" x14ac:dyDescent="0.25">
      <c r="A9" s="26" t="s">
        <v>65</v>
      </c>
    </row>
    <row r="10" spans="1:5" x14ac:dyDescent="0.25">
      <c r="A10" s="26" t="s">
        <v>66</v>
      </c>
    </row>
    <row r="11" spans="1:5" x14ac:dyDescent="0.25">
      <c r="A11" s="29"/>
    </row>
    <row r="12" spans="1:5" x14ac:dyDescent="0.25">
      <c r="A12" s="29" t="s">
        <v>62</v>
      </c>
    </row>
    <row r="13" spans="1:5" x14ac:dyDescent="0.25">
      <c r="A13" s="26" t="s">
        <v>60</v>
      </c>
    </row>
    <row r="14" spans="1:5" x14ac:dyDescent="0.25">
      <c r="A14" s="26" t="s">
        <v>63</v>
      </c>
    </row>
    <row r="15" spans="1:5" x14ac:dyDescent="0.25">
      <c r="A15" s="26" t="s">
        <v>69</v>
      </c>
    </row>
    <row r="17" spans="1:1" x14ac:dyDescent="0.25">
      <c r="A17" s="30" t="s">
        <v>61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32"/>
  <sheetViews>
    <sheetView tabSelected="1" topLeftCell="B3" zoomScale="98" zoomScaleNormal="98" workbookViewId="0">
      <selection activeCell="S41" sqref="S41"/>
    </sheetView>
  </sheetViews>
  <sheetFormatPr defaultRowHeight="14.25" x14ac:dyDescent="0.2"/>
  <cols>
    <col min="1" max="1" width="25.140625" style="1" customWidth="1"/>
    <col min="2" max="2" width="6.28515625" style="1" customWidth="1"/>
    <col min="3" max="14" width="9.140625" style="1"/>
    <col min="15" max="16" width="3.140625" style="1" customWidth="1"/>
    <col min="17" max="16384" width="9.140625" style="1"/>
  </cols>
  <sheetData>
    <row r="1" spans="1:26" ht="70.5" customHeight="1" x14ac:dyDescent="0.2"/>
    <row r="2" spans="1:26" ht="70.5" customHeight="1" x14ac:dyDescent="0.4">
      <c r="D2" s="2" t="s">
        <v>44</v>
      </c>
    </row>
    <row r="4" spans="1:26" ht="20.25" x14ac:dyDescent="0.3">
      <c r="C4" s="31" t="s">
        <v>26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Q4" s="31" t="s">
        <v>56</v>
      </c>
      <c r="R4" s="31"/>
      <c r="S4" s="31"/>
      <c r="T4" s="31"/>
      <c r="U4" s="31"/>
      <c r="V4" s="31"/>
      <c r="W4" s="31"/>
      <c r="X4" s="31"/>
      <c r="Y4" s="31"/>
      <c r="Z4" s="31"/>
    </row>
    <row r="5" spans="1:26" ht="19.5" customHeight="1" x14ac:dyDescent="0.25">
      <c r="A5" s="9" t="s">
        <v>52</v>
      </c>
      <c r="B5" s="10" t="s">
        <v>51</v>
      </c>
      <c r="C5" s="10" t="s">
        <v>27</v>
      </c>
      <c r="D5" s="10" t="s">
        <v>28</v>
      </c>
      <c r="E5" s="10" t="s">
        <v>29</v>
      </c>
      <c r="F5" s="10" t="s">
        <v>30</v>
      </c>
      <c r="G5" s="10" t="s">
        <v>31</v>
      </c>
      <c r="H5" s="10" t="s">
        <v>32</v>
      </c>
      <c r="I5" s="10" t="s">
        <v>33</v>
      </c>
      <c r="J5" s="10" t="s">
        <v>34</v>
      </c>
      <c r="K5" s="10" t="s">
        <v>35</v>
      </c>
      <c r="L5" s="10" t="s">
        <v>36</v>
      </c>
      <c r="M5" s="10" t="s">
        <v>37</v>
      </c>
      <c r="N5" s="10" t="s">
        <v>38</v>
      </c>
    </row>
    <row r="6" spans="1:26" ht="15" x14ac:dyDescent="0.25">
      <c r="A6" s="1" t="s">
        <v>80</v>
      </c>
      <c r="B6" s="10">
        <f t="shared" ref="B6:B17" si="0">SUM(C6:N6)</f>
        <v>1</v>
      </c>
      <c r="C6" s="3">
        <f>+January!G31</f>
        <v>1</v>
      </c>
      <c r="D6" s="3">
        <f>+February!G31</f>
        <v>0</v>
      </c>
      <c r="E6" s="3">
        <f>+March!G31</f>
        <v>0</v>
      </c>
      <c r="F6" s="3">
        <f>+April!G31</f>
        <v>0</v>
      </c>
      <c r="G6" s="3">
        <f>+May!G31</f>
        <v>0</v>
      </c>
      <c r="H6" s="3">
        <f>+June!G31</f>
        <v>0</v>
      </c>
      <c r="I6" s="3">
        <f>+July!G31</f>
        <v>0</v>
      </c>
      <c r="J6" s="3">
        <f>+August!G31</f>
        <v>0</v>
      </c>
      <c r="K6" s="3">
        <f>+September!G31</f>
        <v>0</v>
      </c>
      <c r="L6" s="3">
        <f>+October!G31</f>
        <v>0</v>
      </c>
      <c r="M6" s="3">
        <f>+November!G31</f>
        <v>0</v>
      </c>
      <c r="N6" s="3">
        <f>+December!G31</f>
        <v>0</v>
      </c>
    </row>
    <row r="7" spans="1:26" ht="15" x14ac:dyDescent="0.25">
      <c r="A7" s="1" t="s">
        <v>24</v>
      </c>
      <c r="B7" s="10">
        <f t="shared" si="0"/>
        <v>0</v>
      </c>
      <c r="C7" s="3">
        <f>+January!G32</f>
        <v>0</v>
      </c>
      <c r="D7" s="3">
        <f>+February!G32</f>
        <v>0</v>
      </c>
      <c r="E7" s="3">
        <f>+March!G32</f>
        <v>0</v>
      </c>
      <c r="F7" s="3">
        <f>+April!G32</f>
        <v>0</v>
      </c>
      <c r="G7" s="3">
        <f>+May!G32</f>
        <v>0</v>
      </c>
      <c r="H7" s="3">
        <f>+June!G32</f>
        <v>0</v>
      </c>
      <c r="I7" s="3">
        <f>+July!G32</f>
        <v>0</v>
      </c>
      <c r="J7" s="3">
        <f>+August!G32</f>
        <v>0</v>
      </c>
      <c r="K7" s="3">
        <f>+September!G32</f>
        <v>0</v>
      </c>
      <c r="L7" s="3">
        <f>+October!G32</f>
        <v>0</v>
      </c>
      <c r="M7" s="3">
        <f>+November!G32</f>
        <v>0</v>
      </c>
      <c r="N7" s="3">
        <f>+December!G32</f>
        <v>0</v>
      </c>
    </row>
    <row r="8" spans="1:26" ht="15" x14ac:dyDescent="0.25">
      <c r="A8" s="1" t="s">
        <v>25</v>
      </c>
      <c r="B8" s="10">
        <f t="shared" si="0"/>
        <v>0</v>
      </c>
      <c r="C8" s="3">
        <f>+January!G33</f>
        <v>0</v>
      </c>
      <c r="D8" s="3">
        <f>+February!G33</f>
        <v>0</v>
      </c>
      <c r="E8" s="3">
        <f>+March!G33</f>
        <v>0</v>
      </c>
      <c r="F8" s="3">
        <f>+April!G33</f>
        <v>0</v>
      </c>
      <c r="G8" s="3">
        <f>+May!G33</f>
        <v>0</v>
      </c>
      <c r="H8" s="3">
        <f>+June!G33</f>
        <v>0</v>
      </c>
      <c r="I8" s="3">
        <f>+July!G33</f>
        <v>0</v>
      </c>
      <c r="J8" s="3">
        <f>+August!G33</f>
        <v>0</v>
      </c>
      <c r="K8" s="3">
        <f>+September!G33</f>
        <v>0</v>
      </c>
      <c r="L8" s="3">
        <f>+October!G33</f>
        <v>0</v>
      </c>
      <c r="M8" s="3">
        <f>+November!G33</f>
        <v>0</v>
      </c>
      <c r="N8" s="3">
        <f>+December!G33</f>
        <v>0</v>
      </c>
    </row>
    <row r="9" spans="1:26" ht="15" x14ac:dyDescent="0.25">
      <c r="A9" s="1" t="s">
        <v>23</v>
      </c>
      <c r="B9" s="10">
        <f t="shared" si="0"/>
        <v>1</v>
      </c>
      <c r="C9" s="3">
        <f>+January!G34</f>
        <v>1</v>
      </c>
      <c r="D9" s="3">
        <f>+February!G34</f>
        <v>0</v>
      </c>
      <c r="E9" s="3">
        <f>+March!G34</f>
        <v>0</v>
      </c>
      <c r="F9" s="3">
        <f>+April!G34</f>
        <v>0</v>
      </c>
      <c r="G9" s="3">
        <f>+May!G34</f>
        <v>0</v>
      </c>
      <c r="H9" s="3">
        <f>+June!G34</f>
        <v>0</v>
      </c>
      <c r="I9" s="3">
        <f>+July!G34</f>
        <v>0</v>
      </c>
      <c r="J9" s="3">
        <f>+August!G34</f>
        <v>0</v>
      </c>
      <c r="K9" s="3">
        <f>+September!G34</f>
        <v>0</v>
      </c>
      <c r="L9" s="3">
        <f>+October!G34</f>
        <v>0</v>
      </c>
      <c r="M9" s="3">
        <f>+November!G34</f>
        <v>0</v>
      </c>
      <c r="N9" s="3">
        <f>+December!G34</f>
        <v>0</v>
      </c>
    </row>
    <row r="10" spans="1:26" ht="15" x14ac:dyDescent="0.25">
      <c r="A10" s="1" t="s">
        <v>39</v>
      </c>
      <c r="B10" s="10">
        <f t="shared" si="0"/>
        <v>0</v>
      </c>
      <c r="C10" s="3">
        <f>+January!G35</f>
        <v>0</v>
      </c>
      <c r="D10" s="3">
        <f>+February!G35</f>
        <v>0</v>
      </c>
      <c r="E10" s="3">
        <f>+March!G35</f>
        <v>0</v>
      </c>
      <c r="F10" s="3">
        <f>+April!G35</f>
        <v>0</v>
      </c>
      <c r="G10" s="3">
        <f>+May!G35</f>
        <v>0</v>
      </c>
      <c r="H10" s="3">
        <f>+June!G35</f>
        <v>0</v>
      </c>
      <c r="I10" s="3">
        <f>+July!G35</f>
        <v>0</v>
      </c>
      <c r="J10" s="3">
        <f>+August!G35</f>
        <v>0</v>
      </c>
      <c r="K10" s="3">
        <f>+September!G35</f>
        <v>0</v>
      </c>
      <c r="L10" s="3">
        <f>+October!G35</f>
        <v>0</v>
      </c>
      <c r="M10" s="3">
        <f>+November!G35</f>
        <v>0</v>
      </c>
      <c r="N10" s="3">
        <f>+December!G35</f>
        <v>0</v>
      </c>
    </row>
    <row r="11" spans="1:26" ht="15" x14ac:dyDescent="0.25">
      <c r="A11" s="1" t="s">
        <v>40</v>
      </c>
      <c r="B11" s="10">
        <f t="shared" si="0"/>
        <v>0</v>
      </c>
      <c r="C11" s="3">
        <f>+January!G36</f>
        <v>0</v>
      </c>
      <c r="D11" s="3">
        <f>+February!G36</f>
        <v>0</v>
      </c>
      <c r="E11" s="3">
        <f>+March!G36</f>
        <v>0</v>
      </c>
      <c r="F11" s="3">
        <f>+April!G36</f>
        <v>0</v>
      </c>
      <c r="G11" s="3">
        <f>+May!G36</f>
        <v>0</v>
      </c>
      <c r="H11" s="3">
        <f>+June!G36</f>
        <v>0</v>
      </c>
      <c r="I11" s="3">
        <f>+July!G36</f>
        <v>0</v>
      </c>
      <c r="J11" s="3">
        <f>+August!G36</f>
        <v>0</v>
      </c>
      <c r="K11" s="3">
        <f>+September!G36</f>
        <v>0</v>
      </c>
      <c r="L11" s="3">
        <f>+October!G36</f>
        <v>0</v>
      </c>
      <c r="M11" s="3">
        <f>+November!G36</f>
        <v>0</v>
      </c>
      <c r="N11" s="3">
        <f>+December!G36</f>
        <v>0</v>
      </c>
    </row>
    <row r="12" spans="1:26" ht="15" x14ac:dyDescent="0.25">
      <c r="A12" s="1" t="s">
        <v>41</v>
      </c>
      <c r="B12" s="10">
        <f t="shared" si="0"/>
        <v>0</v>
      </c>
      <c r="C12" s="3">
        <f>+January!G37</f>
        <v>0</v>
      </c>
      <c r="D12" s="3">
        <f>+February!G37</f>
        <v>0</v>
      </c>
      <c r="E12" s="3">
        <f>+March!G37</f>
        <v>0</v>
      </c>
      <c r="F12" s="3">
        <f>+April!G37</f>
        <v>0</v>
      </c>
      <c r="G12" s="3">
        <f>+May!G37</f>
        <v>0</v>
      </c>
      <c r="H12" s="3">
        <f>+June!G37</f>
        <v>0</v>
      </c>
      <c r="I12" s="3">
        <f>+July!G37</f>
        <v>0</v>
      </c>
      <c r="J12" s="3">
        <f>+August!G37</f>
        <v>0</v>
      </c>
      <c r="K12" s="3">
        <f>+September!G37</f>
        <v>0</v>
      </c>
      <c r="L12" s="3">
        <f>+October!G37</f>
        <v>0</v>
      </c>
      <c r="M12" s="3">
        <f>+November!G37</f>
        <v>0</v>
      </c>
      <c r="N12" s="3">
        <f>+December!G37</f>
        <v>0</v>
      </c>
    </row>
    <row r="13" spans="1:26" ht="15" x14ac:dyDescent="0.25">
      <c r="A13" s="1" t="s">
        <v>77</v>
      </c>
      <c r="B13" s="10">
        <f t="shared" si="0"/>
        <v>0</v>
      </c>
      <c r="C13" s="3">
        <f>+January!G38</f>
        <v>0</v>
      </c>
      <c r="D13" s="3">
        <f>+February!G38</f>
        <v>0</v>
      </c>
      <c r="E13" s="3">
        <f>+March!G38</f>
        <v>0</v>
      </c>
      <c r="F13" s="3">
        <f>+April!G38</f>
        <v>0</v>
      </c>
      <c r="G13" s="3">
        <f>+May!G38</f>
        <v>0</v>
      </c>
      <c r="H13" s="3">
        <f>+June!G38</f>
        <v>0</v>
      </c>
      <c r="I13" s="3">
        <f>+July!G38</f>
        <v>0</v>
      </c>
      <c r="J13" s="3">
        <f>+August!G38</f>
        <v>0</v>
      </c>
      <c r="K13" s="3">
        <f>+September!G38</f>
        <v>0</v>
      </c>
      <c r="L13" s="3">
        <f>+October!G38</f>
        <v>0</v>
      </c>
      <c r="M13" s="3">
        <f>+November!G38</f>
        <v>0</v>
      </c>
      <c r="N13" s="3">
        <f>+December!G38</f>
        <v>0</v>
      </c>
    </row>
    <row r="14" spans="1:26" ht="15" x14ac:dyDescent="0.25">
      <c r="A14" s="1" t="s">
        <v>78</v>
      </c>
      <c r="B14" s="10">
        <f t="shared" si="0"/>
        <v>0</v>
      </c>
      <c r="C14" s="3">
        <f>+January!G39</f>
        <v>0</v>
      </c>
      <c r="D14" s="3">
        <f>+February!G39</f>
        <v>0</v>
      </c>
      <c r="E14" s="3">
        <f>+March!G39</f>
        <v>0</v>
      </c>
      <c r="F14" s="3">
        <f>+April!G39</f>
        <v>0</v>
      </c>
      <c r="G14" s="3">
        <f>+May!G39</f>
        <v>0</v>
      </c>
      <c r="H14" s="3">
        <f>+June!G39</f>
        <v>0</v>
      </c>
      <c r="I14" s="3">
        <f>+July!G39</f>
        <v>0</v>
      </c>
      <c r="J14" s="3">
        <f>+August!G39</f>
        <v>0</v>
      </c>
      <c r="K14" s="3">
        <f>+September!G39</f>
        <v>0</v>
      </c>
      <c r="L14" s="3">
        <f>+October!G39</f>
        <v>0</v>
      </c>
      <c r="M14" s="3">
        <f>+November!G39</f>
        <v>0</v>
      </c>
      <c r="N14" s="3">
        <f>+December!G39</f>
        <v>0</v>
      </c>
    </row>
    <row r="15" spans="1:26" ht="15" x14ac:dyDescent="0.25">
      <c r="A15" s="1" t="s">
        <v>79</v>
      </c>
      <c r="B15" s="10">
        <f t="shared" si="0"/>
        <v>0</v>
      </c>
      <c r="C15" s="3">
        <f>+January!G40</f>
        <v>0</v>
      </c>
      <c r="D15" s="3">
        <f>+February!G40</f>
        <v>0</v>
      </c>
      <c r="E15" s="3">
        <f>+March!G40</f>
        <v>0</v>
      </c>
      <c r="F15" s="3">
        <f>+April!G40</f>
        <v>0</v>
      </c>
      <c r="G15" s="3">
        <f>+May!G40</f>
        <v>0</v>
      </c>
      <c r="H15" s="3">
        <f>+June!G40</f>
        <v>0</v>
      </c>
      <c r="I15" s="3">
        <f>+July!G40</f>
        <v>0</v>
      </c>
      <c r="J15" s="3">
        <f>+August!G40</f>
        <v>0</v>
      </c>
      <c r="K15" s="3">
        <f>+September!G40</f>
        <v>0</v>
      </c>
      <c r="L15" s="3">
        <f>+October!G40</f>
        <v>0</v>
      </c>
      <c r="M15" s="3">
        <f>+November!G40</f>
        <v>0</v>
      </c>
      <c r="N15" s="3">
        <f>+December!G40</f>
        <v>0</v>
      </c>
    </row>
    <row r="16" spans="1:26" ht="15" x14ac:dyDescent="0.25">
      <c r="A16" s="1" t="s">
        <v>81</v>
      </c>
      <c r="B16" s="10">
        <f t="shared" si="0"/>
        <v>1</v>
      </c>
      <c r="C16" s="3">
        <f>+January!G41</f>
        <v>1</v>
      </c>
      <c r="D16" s="3">
        <f>+February!G41</f>
        <v>0</v>
      </c>
      <c r="E16" s="3">
        <f>+March!G41</f>
        <v>0</v>
      </c>
      <c r="F16" s="3">
        <f>+April!G41</f>
        <v>0</v>
      </c>
      <c r="G16" s="3">
        <f>+May!G41</f>
        <v>0</v>
      </c>
      <c r="H16" s="3">
        <f>+June!G41</f>
        <v>0</v>
      </c>
      <c r="I16" s="3">
        <f>+July!G41</f>
        <v>0</v>
      </c>
      <c r="J16" s="3">
        <f>+August!G41</f>
        <v>0</v>
      </c>
      <c r="K16" s="3">
        <f>+September!G41</f>
        <v>0</v>
      </c>
      <c r="L16" s="3">
        <f>+October!G41</f>
        <v>0</v>
      </c>
      <c r="M16" s="3">
        <f>+November!G41</f>
        <v>0</v>
      </c>
      <c r="N16" s="3">
        <f>+December!G41</f>
        <v>0</v>
      </c>
    </row>
    <row r="17" spans="1:14" ht="15" x14ac:dyDescent="0.25">
      <c r="A17" s="1" t="s">
        <v>82</v>
      </c>
      <c r="B17" s="10">
        <f t="shared" si="0"/>
        <v>0</v>
      </c>
      <c r="C17" s="3">
        <f>+January!G42</f>
        <v>0</v>
      </c>
      <c r="D17" s="3">
        <f>+February!G42</f>
        <v>0</v>
      </c>
      <c r="E17" s="3">
        <f>+March!G42</f>
        <v>0</v>
      </c>
      <c r="F17" s="3">
        <f>+April!G42</f>
        <v>0</v>
      </c>
      <c r="G17" s="3">
        <f>+May!G42</f>
        <v>0</v>
      </c>
      <c r="H17" s="3">
        <f>+June!G42</f>
        <v>0</v>
      </c>
      <c r="I17" s="3">
        <f>+July!G42</f>
        <v>0</v>
      </c>
      <c r="J17" s="3">
        <f>+August!G42</f>
        <v>0</v>
      </c>
      <c r="K17" s="3">
        <f>+September!G42</f>
        <v>0</v>
      </c>
      <c r="L17" s="3">
        <f>+October!G42</f>
        <v>0</v>
      </c>
      <c r="M17" s="3">
        <f>+November!G42</f>
        <v>0</v>
      </c>
      <c r="N17" s="3">
        <f>+December!G42</f>
        <v>0</v>
      </c>
    </row>
    <row r="18" spans="1:14" ht="23.25" customHeight="1" thickBot="1" x14ac:dyDescent="0.3">
      <c r="A18" s="9" t="s">
        <v>42</v>
      </c>
      <c r="B18" s="23">
        <f>SUM(B6:B17)</f>
        <v>3</v>
      </c>
      <c r="C18" s="10">
        <f>SUM(C6:C17)</f>
        <v>3</v>
      </c>
      <c r="D18" s="10">
        <f>SUM(D6:D17)</f>
        <v>0</v>
      </c>
      <c r="E18" s="10">
        <f>SUM(E6:E17)</f>
        <v>0</v>
      </c>
      <c r="F18" s="10">
        <f>SUM(F6:F17)</f>
        <v>0</v>
      </c>
      <c r="G18" s="10">
        <f>SUM(G6:G17)</f>
        <v>0</v>
      </c>
      <c r="H18" s="10">
        <f>SUM(H6:H17)</f>
        <v>0</v>
      </c>
      <c r="I18" s="10">
        <f>SUM(I6:I17)</f>
        <v>0</v>
      </c>
      <c r="J18" s="10">
        <f>SUM(J6:J17)</f>
        <v>0</v>
      </c>
      <c r="K18" s="10">
        <f>SUM(K6:K17)</f>
        <v>0</v>
      </c>
      <c r="L18" s="10">
        <f>SUM(L6:L17)</f>
        <v>0</v>
      </c>
      <c r="M18" s="10">
        <f>SUM(M6:M17)</f>
        <v>0</v>
      </c>
      <c r="N18" s="10">
        <f>SUM(N6:N17)</f>
        <v>0</v>
      </c>
    </row>
    <row r="19" spans="1:14" ht="15" thickTop="1" x14ac:dyDescent="0.2"/>
    <row r="21" spans="1:14" ht="15" x14ac:dyDescent="0.25">
      <c r="A21" s="9" t="s">
        <v>43</v>
      </c>
      <c r="B21" s="9"/>
      <c r="C21" s="10" t="s">
        <v>27</v>
      </c>
      <c r="D21" s="10" t="s">
        <v>28</v>
      </c>
      <c r="E21" s="10" t="s">
        <v>29</v>
      </c>
      <c r="F21" s="10" t="s">
        <v>30</v>
      </c>
      <c r="G21" s="10" t="s">
        <v>31</v>
      </c>
      <c r="H21" s="10" t="s">
        <v>32</v>
      </c>
      <c r="I21" s="10" t="s">
        <v>33</v>
      </c>
      <c r="J21" s="10" t="s">
        <v>34</v>
      </c>
      <c r="K21" s="10" t="s">
        <v>35</v>
      </c>
      <c r="L21" s="10" t="s">
        <v>36</v>
      </c>
      <c r="M21" s="10" t="s">
        <v>37</v>
      </c>
      <c r="N21" s="10" t="s">
        <v>38</v>
      </c>
    </row>
    <row r="22" spans="1:14" x14ac:dyDescent="0.2">
      <c r="A22" s="1" t="s">
        <v>53</v>
      </c>
      <c r="C22" s="3">
        <f>+January!C32</f>
        <v>3</v>
      </c>
      <c r="D22" s="3">
        <f>+February!C32</f>
        <v>0</v>
      </c>
      <c r="E22" s="3">
        <f>+March!C32</f>
        <v>0</v>
      </c>
      <c r="F22" s="3">
        <f>+April!C32</f>
        <v>0</v>
      </c>
      <c r="G22" s="3">
        <f>+May!C32</f>
        <v>0</v>
      </c>
      <c r="H22" s="3">
        <f>+June!C32</f>
        <v>0</v>
      </c>
      <c r="I22" s="3">
        <f>+July!C32</f>
        <v>0</v>
      </c>
      <c r="J22" s="3">
        <f>+August!C32</f>
        <v>0</v>
      </c>
      <c r="K22" s="3">
        <f>+September!C32</f>
        <v>0</v>
      </c>
      <c r="L22" s="3">
        <f>+October!C32</f>
        <v>0</v>
      </c>
      <c r="M22" s="3">
        <f>+November!C32</f>
        <v>0</v>
      </c>
      <c r="N22" s="3">
        <f>+December!C32</f>
        <v>0</v>
      </c>
    </row>
    <row r="23" spans="1:14" x14ac:dyDescent="0.2">
      <c r="A23" s="1" t="s">
        <v>49</v>
      </c>
      <c r="C23" s="3">
        <f>+January!C33</f>
        <v>2</v>
      </c>
      <c r="D23" s="3">
        <f>+February!C33</f>
        <v>0</v>
      </c>
      <c r="E23" s="3">
        <f>+March!C33</f>
        <v>0</v>
      </c>
      <c r="F23" s="3">
        <f>+April!C33</f>
        <v>0</v>
      </c>
      <c r="G23" s="3">
        <f>+May!C33</f>
        <v>0</v>
      </c>
      <c r="H23" s="3">
        <f>+June!C33</f>
        <v>0</v>
      </c>
      <c r="I23" s="3">
        <f>+July!C33</f>
        <v>0</v>
      </c>
      <c r="J23" s="3">
        <f>+August!C33</f>
        <v>0</v>
      </c>
      <c r="K23" s="3">
        <f>+September!C33</f>
        <v>0</v>
      </c>
      <c r="L23" s="3">
        <f>+October!C33</f>
        <v>0</v>
      </c>
      <c r="M23" s="3">
        <f>+November!C33</f>
        <v>0</v>
      </c>
      <c r="N23" s="3">
        <f>+December!C33</f>
        <v>0</v>
      </c>
    </row>
    <row r="24" spans="1:14" x14ac:dyDescent="0.2">
      <c r="A24" s="11" t="s">
        <v>16</v>
      </c>
      <c r="B24" s="11"/>
      <c r="C24" s="22">
        <f>+January!C34</f>
        <v>1</v>
      </c>
      <c r="D24" s="22">
        <f>+February!C34</f>
        <v>0</v>
      </c>
      <c r="E24" s="22">
        <f>+March!C34</f>
        <v>0</v>
      </c>
      <c r="F24" s="22">
        <f>+April!C34</f>
        <v>0</v>
      </c>
      <c r="G24" s="22">
        <f>+May!C34</f>
        <v>0</v>
      </c>
      <c r="H24" s="22">
        <f>+June!C34</f>
        <v>0</v>
      </c>
      <c r="I24" s="22">
        <f>+July!C34</f>
        <v>0</v>
      </c>
      <c r="J24" s="22">
        <f>+August!C34</f>
        <v>0</v>
      </c>
      <c r="K24" s="22">
        <f>+September!C34</f>
        <v>0</v>
      </c>
      <c r="L24" s="22">
        <f>+October!C34</f>
        <v>0</v>
      </c>
      <c r="M24" s="22">
        <f>+November!C34</f>
        <v>0</v>
      </c>
      <c r="N24" s="22">
        <f>+December!C34</f>
        <v>0</v>
      </c>
    </row>
    <row r="25" spans="1:14" x14ac:dyDescent="0.2">
      <c r="A25" s="1" t="s">
        <v>14</v>
      </c>
      <c r="C25" s="35">
        <f>+January!C35</f>
        <v>0.66666666666666663</v>
      </c>
      <c r="D25" s="3" t="e">
        <f>+February!C35</f>
        <v>#DIV/0!</v>
      </c>
      <c r="E25" s="3" t="e">
        <f>+March!C35</f>
        <v>#DIV/0!</v>
      </c>
      <c r="F25" s="3" t="e">
        <f>+April!C35</f>
        <v>#DIV/0!</v>
      </c>
      <c r="G25" s="3" t="e">
        <f>+May!C35</f>
        <v>#DIV/0!</v>
      </c>
      <c r="H25" s="3" t="e">
        <f>+June!C35</f>
        <v>#DIV/0!</v>
      </c>
      <c r="I25" s="3" t="e">
        <f>+July!C35</f>
        <v>#DIV/0!</v>
      </c>
      <c r="J25" s="3" t="e">
        <f>+August!C35</f>
        <v>#DIV/0!</v>
      </c>
      <c r="K25" s="3" t="e">
        <f>+September!C35</f>
        <v>#DIV/0!</v>
      </c>
      <c r="L25" s="3" t="e">
        <f>+October!C35</f>
        <v>#DIV/0!</v>
      </c>
      <c r="M25" s="3" t="e">
        <f>+November!C35</f>
        <v>#DIV/0!</v>
      </c>
      <c r="N25" s="3" t="e">
        <f>+December!C35</f>
        <v>#DIV/0!</v>
      </c>
    </row>
    <row r="26" spans="1:14" x14ac:dyDescent="0.2">
      <c r="A26" s="1" t="s">
        <v>11</v>
      </c>
      <c r="C26" s="35">
        <f>+January!C36</f>
        <v>0.5</v>
      </c>
      <c r="D26" s="3" t="e">
        <f>+February!C36</f>
        <v>#DIV/0!</v>
      </c>
      <c r="E26" s="3" t="e">
        <f>+March!C36</f>
        <v>#DIV/0!</v>
      </c>
      <c r="F26" s="3" t="e">
        <f>+April!C36</f>
        <v>#DIV/0!</v>
      </c>
      <c r="G26" s="3" t="e">
        <f>+May!C36</f>
        <v>#DIV/0!</v>
      </c>
      <c r="H26" s="3" t="e">
        <f>+June!C36</f>
        <v>#DIV/0!</v>
      </c>
      <c r="I26" s="3" t="e">
        <f>+July!C36</f>
        <v>#DIV/0!</v>
      </c>
      <c r="J26" s="3" t="e">
        <f>+August!C36</f>
        <v>#DIV/0!</v>
      </c>
      <c r="K26" s="3" t="e">
        <f>+September!C36</f>
        <v>#DIV/0!</v>
      </c>
      <c r="L26" s="3" t="e">
        <f>+October!C36</f>
        <v>#DIV/0!</v>
      </c>
      <c r="M26" s="3" t="e">
        <f>+November!C36</f>
        <v>#DIV/0!</v>
      </c>
      <c r="N26" s="3" t="e">
        <f>+December!C36</f>
        <v>#DIV/0!</v>
      </c>
    </row>
    <row r="29" spans="1:14" ht="15" x14ac:dyDescent="0.25">
      <c r="A29" s="32" t="s">
        <v>50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</row>
    <row r="30" spans="1:14" ht="15" x14ac:dyDescent="0.25">
      <c r="A30" s="9" t="s">
        <v>45</v>
      </c>
      <c r="B30" s="9"/>
      <c r="C30" s="10" t="s">
        <v>27</v>
      </c>
      <c r="D30" s="10" t="s">
        <v>28</v>
      </c>
      <c r="E30" s="10" t="s">
        <v>29</v>
      </c>
      <c r="F30" s="10" t="s">
        <v>30</v>
      </c>
      <c r="G30" s="10" t="s">
        <v>31</v>
      </c>
      <c r="H30" s="10" t="s">
        <v>32</v>
      </c>
      <c r="I30" s="10" t="s">
        <v>33</v>
      </c>
      <c r="J30" s="10" t="s">
        <v>34</v>
      </c>
      <c r="K30" s="10" t="s">
        <v>35</v>
      </c>
      <c r="L30" s="10" t="s">
        <v>36</v>
      </c>
      <c r="M30" s="10" t="s">
        <v>37</v>
      </c>
      <c r="N30" s="10" t="s">
        <v>38</v>
      </c>
    </row>
    <row r="31" spans="1:14" x14ac:dyDescent="0.2">
      <c r="A31" s="1" t="s">
        <v>55</v>
      </c>
      <c r="C31" s="24">
        <v>0.4</v>
      </c>
      <c r="D31" s="24">
        <v>0.4</v>
      </c>
      <c r="E31" s="24">
        <v>0.4</v>
      </c>
      <c r="F31" s="24">
        <v>0.4</v>
      </c>
      <c r="G31" s="24">
        <v>0.4</v>
      </c>
      <c r="H31" s="24">
        <v>0.4</v>
      </c>
      <c r="I31" s="24">
        <v>0.4</v>
      </c>
      <c r="J31" s="24">
        <v>0.4</v>
      </c>
      <c r="K31" s="24">
        <v>0.4</v>
      </c>
      <c r="L31" s="24">
        <v>0.4</v>
      </c>
      <c r="M31" s="24">
        <v>0.4</v>
      </c>
      <c r="N31" s="24">
        <v>0.4</v>
      </c>
    </row>
    <row r="32" spans="1:14" x14ac:dyDescent="0.2">
      <c r="A32" s="1" t="s">
        <v>54</v>
      </c>
      <c r="C32" s="24">
        <v>0.3</v>
      </c>
      <c r="D32" s="24">
        <v>0.3</v>
      </c>
      <c r="E32" s="24">
        <v>0.3</v>
      </c>
      <c r="F32" s="24">
        <v>0.3</v>
      </c>
      <c r="G32" s="24">
        <v>0.3</v>
      </c>
      <c r="H32" s="24">
        <v>0.3</v>
      </c>
      <c r="I32" s="24">
        <v>0.3</v>
      </c>
      <c r="J32" s="24">
        <v>0.3</v>
      </c>
      <c r="K32" s="24">
        <v>0.3</v>
      </c>
      <c r="L32" s="24">
        <v>0.3</v>
      </c>
      <c r="M32" s="24">
        <v>0.3</v>
      </c>
      <c r="N32" s="24">
        <v>0.3</v>
      </c>
    </row>
  </sheetData>
  <mergeCells count="3">
    <mergeCell ref="C4:N4"/>
    <mergeCell ref="A29:N29"/>
    <mergeCell ref="Q4:Z4"/>
  </mergeCells>
  <pageMargins left="0.7" right="0.7" top="0.75" bottom="0.75" header="0.3" footer="0.3"/>
  <pageSetup scale="49" orientation="landscape" horizontalDpi="4294967293" verticalDpi="4294967293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zoomScale="80" zoomScaleNormal="80" workbookViewId="0">
      <selection activeCell="J8" sqref="J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26.2851562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5" t="s">
        <v>21</v>
      </c>
      <c r="G4" s="15" t="s">
        <v>3</v>
      </c>
      <c r="H4" s="15" t="s">
        <v>4</v>
      </c>
      <c r="I4" s="16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C6" s="38" t="s">
        <v>84</v>
      </c>
      <c r="D6" s="38" t="s">
        <v>71</v>
      </c>
      <c r="E6" s="38" t="s">
        <v>72</v>
      </c>
      <c r="F6" s="39" t="s">
        <v>23</v>
      </c>
      <c r="G6" s="25" t="s">
        <v>75</v>
      </c>
      <c r="H6" s="40">
        <v>42737</v>
      </c>
      <c r="I6" s="25" t="s">
        <v>75</v>
      </c>
      <c r="J6" s="40">
        <v>42766</v>
      </c>
      <c r="K6" s="18"/>
    </row>
    <row r="7" spans="1:15" x14ac:dyDescent="0.2">
      <c r="A7" s="4"/>
      <c r="B7" s="4"/>
      <c r="C7" s="39" t="s">
        <v>84</v>
      </c>
      <c r="D7" s="39" t="s">
        <v>70</v>
      </c>
      <c r="E7" s="39" t="s">
        <v>73</v>
      </c>
      <c r="F7" s="39" t="s">
        <v>22</v>
      </c>
      <c r="G7" s="41" t="s">
        <v>74</v>
      </c>
      <c r="H7" s="42"/>
      <c r="I7" s="41"/>
      <c r="J7" s="39"/>
      <c r="K7" s="19"/>
      <c r="L7" s="4"/>
      <c r="M7" s="4"/>
      <c r="N7" s="4"/>
    </row>
    <row r="8" spans="1:15" x14ac:dyDescent="0.2">
      <c r="A8" s="4"/>
      <c r="B8" s="4"/>
      <c r="C8" s="39" t="s">
        <v>84</v>
      </c>
      <c r="D8" s="39" t="s">
        <v>85</v>
      </c>
      <c r="E8" s="39" t="s">
        <v>86</v>
      </c>
      <c r="F8" s="39" t="s">
        <v>81</v>
      </c>
      <c r="G8" s="41" t="s">
        <v>75</v>
      </c>
      <c r="H8" s="42">
        <v>42766</v>
      </c>
      <c r="I8" s="41" t="s">
        <v>74</v>
      </c>
      <c r="J8" s="42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3</v>
      </c>
      <c r="G29" s="8">
        <f>COUNTIF(G6:G28,"y")</f>
        <v>2</v>
      </c>
      <c r="I29" s="8">
        <f>COUNTIF(I6:I28,"y")</f>
        <v>1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1</v>
      </c>
    </row>
    <row r="32" spans="1:14" ht="17.25" x14ac:dyDescent="0.3">
      <c r="B32" s="12" t="s">
        <v>76</v>
      </c>
      <c r="C32" s="13">
        <f>+D29</f>
        <v>3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2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1</v>
      </c>
      <c r="F34" s="1" t="s">
        <v>23</v>
      </c>
      <c r="G34" s="37">
        <f>COUNTIF(F$6:F$28,"business referral")</f>
        <v>1</v>
      </c>
    </row>
    <row r="35" spans="2:7" ht="17.25" x14ac:dyDescent="0.3">
      <c r="B35" s="12" t="s">
        <v>14</v>
      </c>
      <c r="C35" s="34">
        <f>+C33/C32</f>
        <v>0.66666666666666663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>
        <f>+C34/C33</f>
        <v>0.5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1</v>
      </c>
    </row>
    <row r="42" spans="2:7" ht="17.25" x14ac:dyDescent="0.3">
      <c r="F42" s="1" t="s">
        <v>82</v>
      </c>
      <c r="G42" s="37">
        <f>COUNTIF(F$6:F$28,"other")</f>
        <v>0</v>
      </c>
    </row>
    <row r="48" spans="2:7" ht="17.25" x14ac:dyDescent="0.3">
      <c r="F48" s="37"/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10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20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10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13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10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10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opLeftCell="A7" workbookViewId="0">
      <selection activeCell="F4" sqref="F4:F28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40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67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68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pageSetup scale="46" orientation="landscape" horizontalDpi="4294967293" verticalDpi="4294967293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42"/>
  <sheetViews>
    <sheetView workbookViewId="0">
      <selection activeCell="E20" sqref="E20"/>
    </sheetView>
  </sheetViews>
  <sheetFormatPr defaultRowHeight="14.25" x14ac:dyDescent="0.2"/>
  <cols>
    <col min="1" max="1" width="10.140625" style="1" customWidth="1"/>
    <col min="2" max="2" width="19.140625" style="1" customWidth="1"/>
    <col min="3" max="3" width="24.140625" style="1" customWidth="1"/>
    <col min="4" max="4" width="26.42578125" style="1" customWidth="1"/>
    <col min="5" max="5" width="21.7109375" style="1" customWidth="1"/>
    <col min="6" max="6" width="18.85546875" style="1" customWidth="1"/>
    <col min="7" max="7" width="12.7109375" style="3" customWidth="1"/>
    <col min="8" max="8" width="13.42578125" style="1" customWidth="1"/>
    <col min="9" max="9" width="15.5703125" style="3" customWidth="1"/>
    <col min="10" max="10" width="15.42578125" style="1" customWidth="1"/>
    <col min="11" max="11" width="38.5703125" style="1" customWidth="1"/>
    <col min="12" max="12" width="12.140625" style="1" customWidth="1"/>
    <col min="13" max="13" width="11.5703125" style="1" customWidth="1"/>
    <col min="14" max="14" width="15.5703125" style="1" customWidth="1"/>
    <col min="15" max="16384" width="9.140625" style="1"/>
  </cols>
  <sheetData>
    <row r="1" spans="1:15" ht="84" customHeight="1" x14ac:dyDescent="0.4">
      <c r="D1" s="2" t="s">
        <v>18</v>
      </c>
    </row>
    <row r="2" spans="1:15" ht="28.5" customHeight="1" x14ac:dyDescent="0.4">
      <c r="A2" s="9" t="s">
        <v>48</v>
      </c>
      <c r="B2" s="21"/>
      <c r="D2" s="2"/>
    </row>
    <row r="4" spans="1:15" ht="15" x14ac:dyDescent="0.25">
      <c r="A4" s="15" t="s">
        <v>0</v>
      </c>
      <c r="B4" s="15" t="s">
        <v>12</v>
      </c>
      <c r="C4" s="15" t="s">
        <v>13</v>
      </c>
      <c r="D4" s="15" t="s">
        <v>1</v>
      </c>
      <c r="E4" s="15" t="s">
        <v>8</v>
      </c>
      <c r="F4" s="16" t="s">
        <v>21</v>
      </c>
      <c r="G4" s="15" t="s">
        <v>3</v>
      </c>
      <c r="H4" s="15" t="s">
        <v>4</v>
      </c>
      <c r="I4" s="15" t="s">
        <v>6</v>
      </c>
      <c r="J4" s="15" t="s">
        <v>7</v>
      </c>
      <c r="K4" s="15" t="s">
        <v>17</v>
      </c>
      <c r="L4" s="33" t="s">
        <v>47</v>
      </c>
      <c r="M4" s="33"/>
      <c r="N4" s="33"/>
      <c r="O4" s="3"/>
    </row>
    <row r="5" spans="1:15" ht="15" x14ac:dyDescent="0.25">
      <c r="A5" s="17"/>
      <c r="B5" s="17"/>
      <c r="C5" s="17"/>
      <c r="D5" s="17" t="s">
        <v>10</v>
      </c>
      <c r="E5" s="17" t="s">
        <v>9</v>
      </c>
      <c r="F5" s="17" t="s">
        <v>2</v>
      </c>
      <c r="G5" s="17" t="s">
        <v>5</v>
      </c>
      <c r="H5" s="17"/>
      <c r="I5" s="17" t="s">
        <v>5</v>
      </c>
      <c r="J5" s="17"/>
      <c r="K5" s="17"/>
      <c r="L5" s="17" t="s">
        <v>19</v>
      </c>
      <c r="M5" s="17" t="s">
        <v>20</v>
      </c>
      <c r="N5" s="17" t="s">
        <v>13</v>
      </c>
      <c r="O5" s="3"/>
    </row>
    <row r="6" spans="1:15" x14ac:dyDescent="0.2">
      <c r="F6" s="39"/>
      <c r="I6" s="1"/>
      <c r="K6" s="18"/>
    </row>
    <row r="7" spans="1:15" x14ac:dyDescent="0.2">
      <c r="A7" s="4"/>
      <c r="B7" s="4"/>
      <c r="C7" s="4"/>
      <c r="D7" s="4"/>
      <c r="E7" s="4"/>
      <c r="F7" s="39"/>
      <c r="G7" s="6"/>
      <c r="H7" s="4"/>
      <c r="I7" s="6"/>
      <c r="J7" s="4"/>
      <c r="K7" s="19"/>
      <c r="L7" s="4"/>
      <c r="M7" s="4"/>
      <c r="N7" s="4"/>
    </row>
    <row r="8" spans="1:15" x14ac:dyDescent="0.2">
      <c r="A8" s="4"/>
      <c r="B8" s="4"/>
      <c r="C8" s="4"/>
      <c r="D8" s="4"/>
      <c r="E8" s="4"/>
      <c r="F8" s="4"/>
      <c r="G8" s="6"/>
      <c r="H8" s="4"/>
      <c r="I8" s="6"/>
      <c r="J8" s="4"/>
      <c r="K8" s="19"/>
      <c r="L8" s="4"/>
      <c r="M8" s="4"/>
      <c r="N8" s="4"/>
    </row>
    <row r="9" spans="1:15" x14ac:dyDescent="0.2">
      <c r="A9" s="4"/>
      <c r="B9" s="4"/>
      <c r="C9" s="4"/>
      <c r="D9" s="4"/>
      <c r="E9" s="4"/>
      <c r="F9" s="4"/>
      <c r="G9" s="6"/>
      <c r="H9" s="4"/>
      <c r="I9" s="6"/>
      <c r="J9" s="4"/>
      <c r="K9" s="19"/>
      <c r="L9" s="4"/>
      <c r="M9" s="4"/>
      <c r="N9" s="4"/>
    </row>
    <row r="10" spans="1:15" x14ac:dyDescent="0.2">
      <c r="A10" s="4"/>
      <c r="B10" s="4"/>
      <c r="C10" s="4"/>
      <c r="D10" s="4"/>
      <c r="E10" s="4"/>
      <c r="F10" s="4"/>
      <c r="G10" s="6"/>
      <c r="H10" s="4"/>
      <c r="I10" s="6"/>
      <c r="J10" s="4"/>
      <c r="K10" s="19"/>
      <c r="L10" s="4"/>
      <c r="M10" s="4"/>
      <c r="N10" s="4"/>
    </row>
    <row r="11" spans="1:15" x14ac:dyDescent="0.2">
      <c r="A11" s="4"/>
      <c r="B11" s="4"/>
      <c r="C11" s="4"/>
      <c r="D11" s="4"/>
      <c r="E11" s="4"/>
      <c r="F11" s="4"/>
      <c r="G11" s="6"/>
      <c r="H11" s="4"/>
      <c r="I11" s="6"/>
      <c r="J11" s="4"/>
      <c r="K11" s="19"/>
      <c r="L11" s="4"/>
      <c r="M11" s="4"/>
      <c r="N11" s="4"/>
    </row>
    <row r="12" spans="1:15" x14ac:dyDescent="0.2">
      <c r="A12" s="4"/>
      <c r="B12" s="4"/>
      <c r="C12" s="4"/>
      <c r="D12" s="4"/>
      <c r="E12" s="4"/>
      <c r="F12" s="4"/>
      <c r="G12" s="6"/>
      <c r="H12" s="4"/>
      <c r="I12" s="6"/>
      <c r="J12" s="4"/>
      <c r="K12" s="19"/>
      <c r="L12" s="4"/>
      <c r="M12" s="4"/>
      <c r="N12" s="4"/>
    </row>
    <row r="13" spans="1:15" x14ac:dyDescent="0.2">
      <c r="A13" s="4"/>
      <c r="B13" s="4"/>
      <c r="C13" s="4"/>
      <c r="D13" s="4"/>
      <c r="E13" s="4"/>
      <c r="F13" s="4"/>
      <c r="G13" s="6"/>
      <c r="H13" s="4"/>
      <c r="I13" s="6"/>
      <c r="J13" s="4"/>
      <c r="K13" s="19"/>
      <c r="L13" s="4"/>
      <c r="M13" s="4"/>
      <c r="N13" s="4"/>
    </row>
    <row r="14" spans="1:15" x14ac:dyDescent="0.2">
      <c r="A14" s="4"/>
      <c r="B14" s="4"/>
      <c r="C14" s="4"/>
      <c r="D14" s="4"/>
      <c r="E14" s="4"/>
      <c r="F14" s="4"/>
      <c r="G14" s="6"/>
      <c r="H14" s="4"/>
      <c r="I14" s="6"/>
      <c r="J14" s="4"/>
      <c r="K14" s="19"/>
      <c r="L14" s="4"/>
      <c r="M14" s="4"/>
      <c r="N14" s="4"/>
    </row>
    <row r="15" spans="1:15" x14ac:dyDescent="0.2">
      <c r="A15" s="4"/>
      <c r="B15" s="4"/>
      <c r="C15" s="4"/>
      <c r="D15" s="4"/>
      <c r="E15" s="4"/>
      <c r="F15" s="4"/>
      <c r="G15" s="6"/>
      <c r="H15" s="4"/>
      <c r="I15" s="6"/>
      <c r="J15" s="4"/>
      <c r="K15" s="19"/>
      <c r="L15" s="4"/>
      <c r="M15" s="4"/>
      <c r="N15" s="4"/>
    </row>
    <row r="16" spans="1:15" x14ac:dyDescent="0.2">
      <c r="A16" s="4"/>
      <c r="B16" s="4"/>
      <c r="C16" s="4"/>
      <c r="D16" s="4"/>
      <c r="E16" s="4"/>
      <c r="F16" s="4"/>
      <c r="G16" s="6"/>
      <c r="H16" s="4"/>
      <c r="I16" s="6"/>
      <c r="J16" s="4"/>
      <c r="K16" s="19"/>
      <c r="L16" s="4"/>
      <c r="M16" s="4"/>
      <c r="N16" s="4"/>
    </row>
    <row r="17" spans="1:14" x14ac:dyDescent="0.2">
      <c r="A17" s="4"/>
      <c r="B17" s="4"/>
      <c r="C17" s="4"/>
      <c r="D17" s="4"/>
      <c r="E17" s="4"/>
      <c r="F17" s="4"/>
      <c r="G17" s="6"/>
      <c r="H17" s="4"/>
      <c r="I17" s="6"/>
      <c r="J17" s="4"/>
      <c r="K17" s="19"/>
      <c r="L17" s="4"/>
      <c r="M17" s="4"/>
      <c r="N17" s="4"/>
    </row>
    <row r="18" spans="1:14" x14ac:dyDescent="0.2">
      <c r="A18" s="4"/>
      <c r="B18" s="4"/>
      <c r="C18" s="4"/>
      <c r="D18" s="4"/>
      <c r="E18" s="4"/>
      <c r="F18" s="4"/>
      <c r="G18" s="6"/>
      <c r="H18" s="4"/>
      <c r="I18" s="6"/>
      <c r="J18" s="4"/>
      <c r="K18" s="19"/>
      <c r="L18" s="4"/>
      <c r="M18" s="4"/>
      <c r="N18" s="4"/>
    </row>
    <row r="19" spans="1:14" x14ac:dyDescent="0.2">
      <c r="A19" s="4"/>
      <c r="B19" s="4"/>
      <c r="C19" s="4"/>
      <c r="D19" s="4"/>
      <c r="E19" s="4"/>
      <c r="F19" s="4"/>
      <c r="G19" s="6"/>
      <c r="H19" s="4"/>
      <c r="I19" s="6"/>
      <c r="J19" s="4"/>
      <c r="K19" s="19"/>
      <c r="L19" s="4"/>
      <c r="M19" s="4"/>
      <c r="N19" s="4"/>
    </row>
    <row r="20" spans="1:14" x14ac:dyDescent="0.2">
      <c r="A20" s="4"/>
      <c r="B20" s="4"/>
      <c r="C20" s="4"/>
      <c r="D20" s="4"/>
      <c r="E20" s="4"/>
      <c r="F20" s="4"/>
      <c r="G20" s="6"/>
      <c r="H20" s="4"/>
      <c r="I20" s="6"/>
      <c r="J20" s="4"/>
      <c r="K20" s="19"/>
      <c r="L20" s="4"/>
      <c r="M20" s="4"/>
      <c r="N20" s="4"/>
    </row>
    <row r="21" spans="1:14" x14ac:dyDescent="0.2">
      <c r="A21" s="4"/>
      <c r="B21" s="4"/>
      <c r="C21" s="4"/>
      <c r="D21" s="4"/>
      <c r="E21" s="4"/>
      <c r="F21" s="4"/>
      <c r="G21" s="6"/>
      <c r="H21" s="4"/>
      <c r="I21" s="6"/>
      <c r="J21" s="4"/>
      <c r="K21" s="19"/>
      <c r="L21" s="4"/>
      <c r="M21" s="4"/>
      <c r="N21" s="4"/>
    </row>
    <row r="22" spans="1:14" x14ac:dyDescent="0.2">
      <c r="A22" s="4"/>
      <c r="B22" s="4"/>
      <c r="C22" s="4"/>
      <c r="D22" s="4"/>
      <c r="E22" s="4"/>
      <c r="F22" s="4"/>
      <c r="G22" s="6"/>
      <c r="H22" s="4"/>
      <c r="I22" s="6"/>
      <c r="J22" s="4"/>
      <c r="K22" s="19"/>
      <c r="L22" s="4"/>
      <c r="M22" s="4"/>
      <c r="N22" s="4"/>
    </row>
    <row r="23" spans="1:14" x14ac:dyDescent="0.2">
      <c r="A23" s="4"/>
      <c r="B23" s="4"/>
      <c r="C23" s="4"/>
      <c r="D23" s="4"/>
      <c r="E23" s="4"/>
      <c r="F23" s="4"/>
      <c r="G23" s="6"/>
      <c r="H23" s="4"/>
      <c r="I23" s="6"/>
      <c r="J23" s="4"/>
      <c r="K23" s="19"/>
      <c r="L23" s="4"/>
      <c r="M23" s="4"/>
      <c r="N23" s="4"/>
    </row>
    <row r="24" spans="1:14" x14ac:dyDescent="0.2">
      <c r="A24" s="4"/>
      <c r="B24" s="4"/>
      <c r="C24" s="4"/>
      <c r="D24" s="4"/>
      <c r="E24" s="4"/>
      <c r="F24" s="4"/>
      <c r="G24" s="6"/>
      <c r="H24" s="4"/>
      <c r="I24" s="6"/>
      <c r="J24" s="4"/>
      <c r="K24" s="19"/>
      <c r="L24" s="4"/>
      <c r="M24" s="4"/>
      <c r="N24" s="4"/>
    </row>
    <row r="25" spans="1:14" x14ac:dyDescent="0.2">
      <c r="A25" s="4"/>
      <c r="B25" s="4"/>
      <c r="C25" s="4"/>
      <c r="D25" s="4"/>
      <c r="E25" s="4"/>
      <c r="F25" s="4"/>
      <c r="G25" s="6"/>
      <c r="H25" s="4"/>
      <c r="I25" s="6"/>
      <c r="J25" s="4"/>
      <c r="K25" s="19"/>
      <c r="L25" s="4"/>
      <c r="M25" s="4"/>
      <c r="N25" s="4"/>
    </row>
    <row r="26" spans="1:14" x14ac:dyDescent="0.2">
      <c r="A26" s="4"/>
      <c r="B26" s="4"/>
      <c r="C26" s="4"/>
      <c r="D26" s="4"/>
      <c r="E26" s="4"/>
      <c r="F26" s="4"/>
      <c r="G26" s="6"/>
      <c r="H26" s="4"/>
      <c r="I26" s="6"/>
      <c r="J26" s="4"/>
      <c r="K26" s="19"/>
      <c r="L26" s="4"/>
      <c r="M26" s="4"/>
      <c r="N26" s="4"/>
    </row>
    <row r="27" spans="1:14" x14ac:dyDescent="0.2">
      <c r="A27" s="4"/>
      <c r="B27" s="4"/>
      <c r="C27" s="4"/>
      <c r="D27" s="4"/>
      <c r="E27" s="4"/>
      <c r="F27" s="4"/>
      <c r="G27" s="6"/>
      <c r="H27" s="4"/>
      <c r="I27" s="6"/>
      <c r="J27" s="4"/>
      <c r="K27" s="19"/>
      <c r="L27" s="4"/>
      <c r="M27" s="4"/>
      <c r="N27" s="4"/>
    </row>
    <row r="28" spans="1:14" ht="15" thickBot="1" x14ac:dyDescent="0.25">
      <c r="A28" s="5"/>
      <c r="B28" s="5"/>
      <c r="C28" s="5"/>
      <c r="D28" s="5"/>
      <c r="E28" s="5"/>
      <c r="F28" s="36"/>
      <c r="G28" s="7"/>
      <c r="H28" s="5"/>
      <c r="I28" s="7"/>
      <c r="J28" s="5"/>
      <c r="K28" s="20"/>
      <c r="L28" s="5"/>
      <c r="M28" s="5"/>
      <c r="N28" s="5"/>
    </row>
    <row r="29" spans="1:14" ht="15.75" thickTop="1" thickBot="1" x14ac:dyDescent="0.25">
      <c r="D29" s="3">
        <f>COUNTIF(D6:D28,"*")</f>
        <v>0</v>
      </c>
      <c r="G29" s="8">
        <f>COUNTIF(G6:G28,"y")</f>
        <v>0</v>
      </c>
      <c r="I29" s="8">
        <f>COUNTIF(I6:I28,"y")</f>
        <v>0</v>
      </c>
    </row>
    <row r="30" spans="1:14" ht="15" thickTop="1" x14ac:dyDescent="0.2"/>
    <row r="31" spans="1:14" ht="30" x14ac:dyDescent="0.3">
      <c r="B31" s="32" t="s">
        <v>46</v>
      </c>
      <c r="C31" s="32"/>
      <c r="F31" s="18" t="s">
        <v>83</v>
      </c>
      <c r="G31" s="37">
        <f>COUNTIF(F6:F28,"website")</f>
        <v>0</v>
      </c>
    </row>
    <row r="32" spans="1:14" ht="17.25" x14ac:dyDescent="0.3">
      <c r="B32" s="12" t="s">
        <v>76</v>
      </c>
      <c r="C32" s="13">
        <f>+D29</f>
        <v>0</v>
      </c>
      <c r="F32" s="1" t="s">
        <v>24</v>
      </c>
      <c r="G32" s="37">
        <f>COUNTIF(F$6:F$28,"parent referral")</f>
        <v>0</v>
      </c>
    </row>
    <row r="33" spans="2:7" ht="17.25" x14ac:dyDescent="0.3">
      <c r="B33" s="12" t="s">
        <v>15</v>
      </c>
      <c r="C33" s="14">
        <f>+G29</f>
        <v>0</v>
      </c>
      <c r="F33" s="1" t="s">
        <v>25</v>
      </c>
      <c r="G33" s="37">
        <f>COUNTIF(F$6:F$28,"teacher referral")</f>
        <v>0</v>
      </c>
    </row>
    <row r="34" spans="2:7" ht="17.25" x14ac:dyDescent="0.3">
      <c r="B34" s="12" t="s">
        <v>16</v>
      </c>
      <c r="C34" s="13">
        <f>+I29</f>
        <v>0</v>
      </c>
      <c r="F34" s="1" t="s">
        <v>23</v>
      </c>
      <c r="G34" s="37">
        <f>COUNTIF(F$6:F$28,"business referral")</f>
        <v>0</v>
      </c>
    </row>
    <row r="35" spans="2:7" ht="17.25" x14ac:dyDescent="0.3">
      <c r="B35" s="12" t="s">
        <v>14</v>
      </c>
      <c r="C35" s="34" t="e">
        <f>+C33/C32</f>
        <v>#DIV/0!</v>
      </c>
      <c r="F35" s="1" t="s">
        <v>39</v>
      </c>
      <c r="G35" s="37">
        <f>COUNTIF(F$6:F$28,"drive by")</f>
        <v>0</v>
      </c>
    </row>
    <row r="36" spans="2:7" ht="17.25" x14ac:dyDescent="0.3">
      <c r="B36" s="12" t="s">
        <v>11</v>
      </c>
      <c r="C36" s="34" t="e">
        <f>+C34/C33</f>
        <v>#DIV/0!</v>
      </c>
      <c r="F36" s="1" t="s">
        <v>40</v>
      </c>
      <c r="G36" s="37">
        <f>COUNTIF(F$6:F$28,"online ad")</f>
        <v>0</v>
      </c>
    </row>
    <row r="37" spans="2:7" ht="17.25" x14ac:dyDescent="0.3">
      <c r="F37" s="1" t="s">
        <v>41</v>
      </c>
      <c r="G37" s="37">
        <f>COUNTIF(F$6:F$28,"facebook ad")</f>
        <v>0</v>
      </c>
    </row>
    <row r="38" spans="2:7" ht="17.25" x14ac:dyDescent="0.3">
      <c r="F38" s="1" t="s">
        <v>77</v>
      </c>
      <c r="G38" s="37">
        <f>COUNTIF(F$6:F$28,"billboard")</f>
        <v>0</v>
      </c>
    </row>
    <row r="39" spans="2:7" ht="17.25" x14ac:dyDescent="0.3">
      <c r="F39" s="1" t="s">
        <v>78</v>
      </c>
      <c r="G39" s="37">
        <f>COUNTIF(F$6:F$28,"radio ad")</f>
        <v>0</v>
      </c>
    </row>
    <row r="40" spans="2:7" ht="17.25" x14ac:dyDescent="0.3">
      <c r="F40" s="1" t="s">
        <v>79</v>
      </c>
      <c r="G40" s="37">
        <f>COUNTIF(F$6:F$28,"direct mail")</f>
        <v>0</v>
      </c>
    </row>
    <row r="41" spans="2:7" ht="17.25" x14ac:dyDescent="0.3">
      <c r="F41" s="1" t="s">
        <v>81</v>
      </c>
      <c r="G41" s="37">
        <f>COUNTIF(F$6:F$28,"event")</f>
        <v>0</v>
      </c>
    </row>
    <row r="42" spans="2:7" ht="17.25" x14ac:dyDescent="0.3">
      <c r="F42" s="1" t="s">
        <v>82</v>
      </c>
      <c r="G42" s="37">
        <f>COUNTIF(F$6:F$28,"other")</f>
        <v>0</v>
      </c>
    </row>
  </sheetData>
  <mergeCells count="2">
    <mergeCell ref="L4:N4"/>
    <mergeCell ref="B31:C31"/>
  </mergeCells>
  <dataValidations count="1">
    <dataValidation type="list" allowBlank="1" showInputMessage="1" showErrorMessage="1" promptTitle="Lead Source" prompt="Website_x000a_" sqref="F6:F28">
      <formula1>LeadSource</formula1>
    </dataValidation>
  </dataValidations>
  <pageMargins left="0.7" right="0.7" top="0.75" bottom="0.75" header="0.3" footer="0.3"/>
  <drawing r:id="rId1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14"/>
  <sheetViews>
    <sheetView workbookViewId="0">
      <selection activeCell="A4" sqref="A4"/>
    </sheetView>
  </sheetViews>
  <sheetFormatPr defaultRowHeight="15" x14ac:dyDescent="0.25"/>
  <cols>
    <col min="1" max="1" width="26.7109375" customWidth="1"/>
  </cols>
  <sheetData>
    <row r="3" spans="1:1" x14ac:dyDescent="0.25">
      <c r="A3" s="1" t="s">
        <v>22</v>
      </c>
    </row>
    <row r="4" spans="1:1" x14ac:dyDescent="0.25">
      <c r="A4" s="1" t="s">
        <v>24</v>
      </c>
    </row>
    <row r="5" spans="1:1" x14ac:dyDescent="0.25">
      <c r="A5" s="1" t="s">
        <v>25</v>
      </c>
    </row>
    <row r="6" spans="1:1" x14ac:dyDescent="0.25">
      <c r="A6" s="1" t="s">
        <v>23</v>
      </c>
    </row>
    <row r="7" spans="1:1" x14ac:dyDescent="0.25">
      <c r="A7" s="1" t="s">
        <v>39</v>
      </c>
    </row>
    <row r="8" spans="1:1" x14ac:dyDescent="0.25">
      <c r="A8" s="1" t="s">
        <v>40</v>
      </c>
    </row>
    <row r="9" spans="1:1" x14ac:dyDescent="0.25">
      <c r="A9" s="1" t="s">
        <v>41</v>
      </c>
    </row>
    <row r="10" spans="1:1" x14ac:dyDescent="0.25">
      <c r="A10" s="1" t="s">
        <v>77</v>
      </c>
    </row>
    <row r="11" spans="1:1" x14ac:dyDescent="0.25">
      <c r="A11" s="1" t="s">
        <v>78</v>
      </c>
    </row>
    <row r="12" spans="1:1" x14ac:dyDescent="0.25">
      <c r="A12" s="1" t="s">
        <v>79</v>
      </c>
    </row>
    <row r="13" spans="1:1" x14ac:dyDescent="0.25">
      <c r="A13" s="1" t="s">
        <v>81</v>
      </c>
    </row>
    <row r="14" spans="1:1" x14ac:dyDescent="0.25">
      <c r="A14" s="1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Instructions</vt:lpstr>
      <vt:lpstr>Enrollment Funnel Dashboard</vt:lpstr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Master</vt:lpstr>
      <vt:lpstr>Lead Source Drop Down</vt:lpstr>
      <vt:lpstr>LeadSource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</dc:creator>
  <cp:lastModifiedBy>Jens</cp:lastModifiedBy>
  <cp:lastPrinted>2017-08-19T14:59:41Z</cp:lastPrinted>
  <dcterms:created xsi:type="dcterms:W3CDTF">2017-08-18T22:16:45Z</dcterms:created>
  <dcterms:modified xsi:type="dcterms:W3CDTF">2017-08-19T23:30:39Z</dcterms:modified>
</cp:coreProperties>
</file>